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24.09.14 (desfasurat)" sheetId="1" r:id="rId1"/>
  </sheets>
  <definedNames>
    <definedName name="_xlnm.Print_Area" localSheetId="0">'24.09.14 (desfasurat)'!$A$1:$AL$168</definedName>
    <definedName name="_xlnm.Print_Titles" localSheetId="0">'24.09.14 (desfasurat)'!$A:$C,'24.09.14 (desfasurat)'!$7:$9</definedName>
  </definedNames>
  <calcPr calcId="125725"/>
</workbook>
</file>

<file path=xl/calcChain.xml><?xml version="1.0" encoding="utf-8"?>
<calcChain xmlns="http://schemas.openxmlformats.org/spreadsheetml/2006/main">
  <c r="U168" i="1"/>
  <c r="R168"/>
  <c r="W168" s="1"/>
  <c r="Q168"/>
  <c r="V168" s="1"/>
  <c r="P168"/>
  <c r="O168"/>
  <c r="T168" s="1"/>
  <c r="D168"/>
  <c r="N168" s="1"/>
  <c r="S168" s="1"/>
  <c r="R167"/>
  <c r="Q167"/>
  <c r="P167"/>
  <c r="O167"/>
  <c r="D167"/>
  <c r="N167" s="1"/>
  <c r="R166"/>
  <c r="Q166"/>
  <c r="P166"/>
  <c r="O166"/>
  <c r="T166" s="1"/>
  <c r="D166"/>
  <c r="N166" s="1"/>
  <c r="S166" s="1"/>
  <c r="T165"/>
  <c r="R165"/>
  <c r="W165" s="1"/>
  <c r="Q165"/>
  <c r="P165"/>
  <c r="O165"/>
  <c r="N165"/>
  <c r="S165" s="1"/>
  <c r="D165"/>
  <c r="Q164"/>
  <c r="P164"/>
  <c r="O164"/>
  <c r="T164" s="1"/>
  <c r="H164"/>
  <c r="R164" s="1"/>
  <c r="W164" s="1"/>
  <c r="T163"/>
  <c r="S163"/>
  <c r="R162"/>
  <c r="Q162"/>
  <c r="P162"/>
  <c r="O162"/>
  <c r="D162"/>
  <c r="N162" s="1"/>
  <c r="S162" s="1"/>
  <c r="R161"/>
  <c r="Q161"/>
  <c r="P161"/>
  <c r="O161"/>
  <c r="T161" s="1"/>
  <c r="D161"/>
  <c r="N161" s="1"/>
  <c r="S161" s="1"/>
  <c r="R160"/>
  <c r="Q160"/>
  <c r="P160"/>
  <c r="O160"/>
  <c r="T160" s="1"/>
  <c r="D160"/>
  <c r="N160" s="1"/>
  <c r="S160" s="1"/>
  <c r="P159"/>
  <c r="U159" s="1"/>
  <c r="G159"/>
  <c r="Q159" s="1"/>
  <c r="V159" s="1"/>
  <c r="F159"/>
  <c r="E159"/>
  <c r="O159" s="1"/>
  <c r="T159" s="1"/>
  <c r="W158"/>
  <c r="U158"/>
  <c r="S158"/>
  <c r="R158"/>
  <c r="Q158"/>
  <c r="V158" s="1"/>
  <c r="P158"/>
  <c r="O158"/>
  <c r="T158" s="1"/>
  <c r="N158"/>
  <c r="AL156"/>
  <c r="AK156"/>
  <c r="AJ156"/>
  <c r="AI156"/>
  <c r="AH156"/>
  <c r="V156"/>
  <c r="T156"/>
  <c r="R156"/>
  <c r="W156" s="1"/>
  <c r="Q156"/>
  <c r="P156"/>
  <c r="U156" s="1"/>
  <c r="O156"/>
  <c r="N156"/>
  <c r="S156" s="1"/>
  <c r="I156"/>
  <c r="AL155"/>
  <c r="AK155"/>
  <c r="AJ155"/>
  <c r="AI155"/>
  <c r="AH155"/>
  <c r="V155"/>
  <c r="T155"/>
  <c r="R155"/>
  <c r="W155" s="1"/>
  <c r="Q155"/>
  <c r="P155"/>
  <c r="U155" s="1"/>
  <c r="O155"/>
  <c r="N155"/>
  <c r="S155" s="1"/>
  <c r="AL154"/>
  <c r="AK154"/>
  <c r="AJ154"/>
  <c r="AI154"/>
  <c r="AH154"/>
  <c r="W154"/>
  <c r="U154"/>
  <c r="S154"/>
  <c r="R154"/>
  <c r="Q154"/>
  <c r="V154" s="1"/>
  <c r="P154"/>
  <c r="O154"/>
  <c r="T154" s="1"/>
  <c r="N154"/>
  <c r="AL153"/>
  <c r="AK153"/>
  <c r="AJ153"/>
  <c r="V153"/>
  <c r="T153"/>
  <c r="R153"/>
  <c r="W153" s="1"/>
  <c r="Q153"/>
  <c r="P153"/>
  <c r="U153" s="1"/>
  <c r="O153"/>
  <c r="N153"/>
  <c r="S153" s="1"/>
  <c r="I153"/>
  <c r="AL152"/>
  <c r="AK152"/>
  <c r="AJ152"/>
  <c r="AI152"/>
  <c r="AH152"/>
  <c r="V152"/>
  <c r="T152"/>
  <c r="R152"/>
  <c r="W152" s="1"/>
  <c r="Q152"/>
  <c r="P152"/>
  <c r="U152" s="1"/>
  <c r="O152"/>
  <c r="N152"/>
  <c r="S152" s="1"/>
  <c r="AL151"/>
  <c r="AK151"/>
  <c r="AJ151"/>
  <c r="AI151"/>
  <c r="AH151"/>
  <c r="W151"/>
  <c r="U151"/>
  <c r="S151"/>
  <c r="R151"/>
  <c r="Q151"/>
  <c r="V151" s="1"/>
  <c r="P151"/>
  <c r="O151"/>
  <c r="T151" s="1"/>
  <c r="N151"/>
  <c r="AL150"/>
  <c r="AK150"/>
  <c r="AJ150"/>
  <c r="V150"/>
  <c r="R150"/>
  <c r="W150" s="1"/>
  <c r="Q150"/>
  <c r="P150"/>
  <c r="U150" s="1"/>
  <c r="J150"/>
  <c r="O150" s="1"/>
  <c r="T150" s="1"/>
  <c r="I150"/>
  <c r="N150" s="1"/>
  <c r="S150" s="1"/>
  <c r="AL149"/>
  <c r="AK149"/>
  <c r="AJ149"/>
  <c r="AI149"/>
  <c r="AH149"/>
  <c r="W149"/>
  <c r="U149"/>
  <c r="S149"/>
  <c r="R149"/>
  <c r="Q149"/>
  <c r="V149" s="1"/>
  <c r="P149"/>
  <c r="O149"/>
  <c r="T149" s="1"/>
  <c r="N149"/>
  <c r="AL148"/>
  <c r="AK148"/>
  <c r="AJ148"/>
  <c r="AI148"/>
  <c r="AH148"/>
  <c r="V148"/>
  <c r="T148"/>
  <c r="R148"/>
  <c r="W148" s="1"/>
  <c r="Q148"/>
  <c r="P148"/>
  <c r="U148" s="1"/>
  <c r="O148"/>
  <c r="N148"/>
  <c r="S148" s="1"/>
  <c r="I148"/>
  <c r="AL147"/>
  <c r="AK147"/>
  <c r="AJ147"/>
  <c r="AI147"/>
  <c r="AH147"/>
  <c r="V147"/>
  <c r="T147"/>
  <c r="R147"/>
  <c r="W147" s="1"/>
  <c r="Q147"/>
  <c r="P147"/>
  <c r="U147" s="1"/>
  <c r="O147"/>
  <c r="N147"/>
  <c r="S147" s="1"/>
  <c r="AL146"/>
  <c r="AK146"/>
  <c r="AJ146"/>
  <c r="AI146"/>
  <c r="AH146"/>
  <c r="W146"/>
  <c r="U146"/>
  <c r="R146"/>
  <c r="Q146"/>
  <c r="V146" s="1"/>
  <c r="P146"/>
  <c r="J146"/>
  <c r="I146" s="1"/>
  <c r="N146" s="1"/>
  <c r="S146" s="1"/>
  <c r="AL145"/>
  <c r="AK145"/>
  <c r="AJ145"/>
  <c r="AI145"/>
  <c r="AH145"/>
  <c r="V145"/>
  <c r="T145"/>
  <c r="R145"/>
  <c r="W145" s="1"/>
  <c r="Q145"/>
  <c r="P145"/>
  <c r="U145" s="1"/>
  <c r="O145"/>
  <c r="N145"/>
  <c r="S145" s="1"/>
  <c r="AL144"/>
  <c r="AK144"/>
  <c r="AJ144"/>
  <c r="AI144"/>
  <c r="AH144"/>
  <c r="W144"/>
  <c r="U144"/>
  <c r="S144"/>
  <c r="R144"/>
  <c r="Q144"/>
  <c r="V144" s="1"/>
  <c r="P144"/>
  <c r="O144"/>
  <c r="T144" s="1"/>
  <c r="N144"/>
  <c r="AL143"/>
  <c r="AK143"/>
  <c r="AJ143"/>
  <c r="AI143"/>
  <c r="AH143"/>
  <c r="V143"/>
  <c r="T143"/>
  <c r="R143"/>
  <c r="W143" s="1"/>
  <c r="Q143"/>
  <c r="P143"/>
  <c r="U143" s="1"/>
  <c r="O143"/>
  <c r="N143"/>
  <c r="S143" s="1"/>
  <c r="AL142"/>
  <c r="AK142"/>
  <c r="AJ142"/>
  <c r="AI142"/>
  <c r="AH142"/>
  <c r="W142"/>
  <c r="U142"/>
  <c r="S142"/>
  <c r="R142"/>
  <c r="Q142"/>
  <c r="V142" s="1"/>
  <c r="P142"/>
  <c r="O142"/>
  <c r="T142" s="1"/>
  <c r="N142"/>
  <c r="AL141"/>
  <c r="AK141"/>
  <c r="AJ141"/>
  <c r="AI141"/>
  <c r="AH141"/>
  <c r="V141"/>
  <c r="T141"/>
  <c r="R141"/>
  <c r="W141" s="1"/>
  <c r="Q141"/>
  <c r="P141"/>
  <c r="U141" s="1"/>
  <c r="O141"/>
  <c r="N141"/>
  <c r="S141" s="1"/>
  <c r="AL140"/>
  <c r="AK140"/>
  <c r="AJ140"/>
  <c r="AI140"/>
  <c r="AH140"/>
  <c r="W140"/>
  <c r="U140"/>
  <c r="S140"/>
  <c r="R140"/>
  <c r="Q140"/>
  <c r="V140" s="1"/>
  <c r="P140"/>
  <c r="O140"/>
  <c r="T140" s="1"/>
  <c r="N140"/>
  <c r="AL139"/>
  <c r="AK139"/>
  <c r="AJ139"/>
  <c r="AI139"/>
  <c r="AH139"/>
  <c r="V139"/>
  <c r="T139"/>
  <c r="R139"/>
  <c r="W139" s="1"/>
  <c r="Q139"/>
  <c r="P139"/>
  <c r="U139" s="1"/>
  <c r="O139"/>
  <c r="N139"/>
  <c r="S139" s="1"/>
  <c r="AL138"/>
  <c r="AK138"/>
  <c r="AJ138"/>
  <c r="AI138"/>
  <c r="AH138"/>
  <c r="W138"/>
  <c r="U138"/>
  <c r="S138"/>
  <c r="R138"/>
  <c r="Q138"/>
  <c r="V138" s="1"/>
  <c r="P138"/>
  <c r="O138"/>
  <c r="T138" s="1"/>
  <c r="N138"/>
  <c r="AL137"/>
  <c r="AK137"/>
  <c r="AJ137"/>
  <c r="AI137"/>
  <c r="AH137"/>
  <c r="V137"/>
  <c r="T137"/>
  <c r="R137"/>
  <c r="W137" s="1"/>
  <c r="Q137"/>
  <c r="P137"/>
  <c r="U137" s="1"/>
  <c r="O137"/>
  <c r="N137"/>
  <c r="S137" s="1"/>
  <c r="AL136"/>
  <c r="AK136"/>
  <c r="AJ136"/>
  <c r="AI136"/>
  <c r="AH136"/>
  <c r="W136"/>
  <c r="U136"/>
  <c r="R136"/>
  <c r="Q136"/>
  <c r="V136" s="1"/>
  <c r="P136"/>
  <c r="O136"/>
  <c r="T136" s="1"/>
  <c r="I136"/>
  <c r="N136" s="1"/>
  <c r="S136" s="1"/>
  <c r="AL135"/>
  <c r="AK135"/>
  <c r="AJ135"/>
  <c r="AI135"/>
  <c r="AH135"/>
  <c r="W135"/>
  <c r="U135"/>
  <c r="R135"/>
  <c r="Q135"/>
  <c r="V135" s="1"/>
  <c r="P135"/>
  <c r="J135"/>
  <c r="I135" s="1"/>
  <c r="N135" s="1"/>
  <c r="S135" s="1"/>
  <c r="AL134"/>
  <c r="AK134"/>
  <c r="AJ134"/>
  <c r="AI134"/>
  <c r="AH134"/>
  <c r="V134"/>
  <c r="T134"/>
  <c r="R134"/>
  <c r="W134" s="1"/>
  <c r="Q134"/>
  <c r="P134"/>
  <c r="U134" s="1"/>
  <c r="O134"/>
  <c r="N134"/>
  <c r="S134" s="1"/>
  <c r="AL133"/>
  <c r="AK133"/>
  <c r="AJ133"/>
  <c r="AI133"/>
  <c r="AH133"/>
  <c r="W133"/>
  <c r="U133"/>
  <c r="S133"/>
  <c r="R133"/>
  <c r="Q133"/>
  <c r="V133" s="1"/>
  <c r="P133"/>
  <c r="O133"/>
  <c r="T133" s="1"/>
  <c r="N133"/>
  <c r="AL132"/>
  <c r="AK132"/>
  <c r="AJ132"/>
  <c r="AI132"/>
  <c r="AH132"/>
  <c r="V132"/>
  <c r="T132"/>
  <c r="R132"/>
  <c r="W132" s="1"/>
  <c r="Q132"/>
  <c r="P132"/>
  <c r="U132" s="1"/>
  <c r="O132"/>
  <c r="N132"/>
  <c r="S132" s="1"/>
  <c r="AL131"/>
  <c r="AK131"/>
  <c r="AJ131"/>
  <c r="AI131"/>
  <c r="AH131"/>
  <c r="W131"/>
  <c r="U131"/>
  <c r="S131"/>
  <c r="R131"/>
  <c r="Q131"/>
  <c r="V131" s="1"/>
  <c r="P131"/>
  <c r="O131"/>
  <c r="T131" s="1"/>
  <c r="N131"/>
  <c r="AL130"/>
  <c r="AK130"/>
  <c r="AJ130"/>
  <c r="AI130"/>
  <c r="AH130"/>
  <c r="V130"/>
  <c r="T130"/>
  <c r="R130"/>
  <c r="W130" s="1"/>
  <c r="Q130"/>
  <c r="P130"/>
  <c r="U130" s="1"/>
  <c r="O130"/>
  <c r="N130"/>
  <c r="S130" s="1"/>
  <c r="AL129"/>
  <c r="AK129"/>
  <c r="AJ129"/>
  <c r="AI129"/>
  <c r="AH129"/>
  <c r="W129"/>
  <c r="U129"/>
  <c r="S129"/>
  <c r="R129"/>
  <c r="Q129"/>
  <c r="V129" s="1"/>
  <c r="P129"/>
  <c r="O129"/>
  <c r="T129" s="1"/>
  <c r="N129"/>
  <c r="AL128"/>
  <c r="AK128"/>
  <c r="AJ128"/>
  <c r="AI128"/>
  <c r="AH128"/>
  <c r="V128"/>
  <c r="T128"/>
  <c r="R128"/>
  <c r="W128" s="1"/>
  <c r="Q128"/>
  <c r="P128"/>
  <c r="U128" s="1"/>
  <c r="O128"/>
  <c r="N128"/>
  <c r="S128" s="1"/>
  <c r="AL127"/>
  <c r="AK127"/>
  <c r="AJ127"/>
  <c r="AI127"/>
  <c r="AH127"/>
  <c r="W127"/>
  <c r="U127"/>
  <c r="S127"/>
  <c r="R127"/>
  <c r="Q127"/>
  <c r="V127" s="1"/>
  <c r="P127"/>
  <c r="O127"/>
  <c r="T127" s="1"/>
  <c r="N127"/>
  <c r="AL126"/>
  <c r="AK126"/>
  <c r="AJ126"/>
  <c r="AI126"/>
  <c r="AH126"/>
  <c r="V126"/>
  <c r="T126"/>
  <c r="R126"/>
  <c r="W126" s="1"/>
  <c r="Q126"/>
  <c r="P126"/>
  <c r="U126" s="1"/>
  <c r="O126"/>
  <c r="N126"/>
  <c r="S126" s="1"/>
  <c r="AL125"/>
  <c r="AK125"/>
  <c r="AJ125"/>
  <c r="AI125"/>
  <c r="AH125"/>
  <c r="W125"/>
  <c r="U125"/>
  <c r="S125"/>
  <c r="R125"/>
  <c r="Q125"/>
  <c r="V125" s="1"/>
  <c r="P125"/>
  <c r="O125"/>
  <c r="T125" s="1"/>
  <c r="N125"/>
  <c r="AL124"/>
  <c r="AK124"/>
  <c r="AJ124"/>
  <c r="AI124"/>
  <c r="AH124"/>
  <c r="V124"/>
  <c r="T124"/>
  <c r="R124"/>
  <c r="W124" s="1"/>
  <c r="Q124"/>
  <c r="P124"/>
  <c r="U124" s="1"/>
  <c r="O124"/>
  <c r="N124"/>
  <c r="S124" s="1"/>
  <c r="AL123"/>
  <c r="AK123"/>
  <c r="AJ123"/>
  <c r="AI123"/>
  <c r="AH123"/>
  <c r="W123"/>
  <c r="U123"/>
  <c r="S123"/>
  <c r="R123"/>
  <c r="Q123"/>
  <c r="V123" s="1"/>
  <c r="P123"/>
  <c r="O123"/>
  <c r="T123" s="1"/>
  <c r="N123"/>
  <c r="AL122"/>
  <c r="AK122"/>
  <c r="AJ122"/>
  <c r="AI122"/>
  <c r="AH122"/>
  <c r="V122"/>
  <c r="T122"/>
  <c r="R122"/>
  <c r="W122" s="1"/>
  <c r="Q122"/>
  <c r="P122"/>
  <c r="U122" s="1"/>
  <c r="O122"/>
  <c r="N122"/>
  <c r="S122" s="1"/>
  <c r="AL121"/>
  <c r="AK121"/>
  <c r="AJ121"/>
  <c r="AI121"/>
  <c r="AH121"/>
  <c r="W121"/>
  <c r="U121"/>
  <c r="S121"/>
  <c r="R121"/>
  <c r="Q121"/>
  <c r="V121" s="1"/>
  <c r="P121"/>
  <c r="O121"/>
  <c r="T121" s="1"/>
  <c r="N121"/>
  <c r="AL120"/>
  <c r="AK120"/>
  <c r="AJ120"/>
  <c r="AI120"/>
  <c r="AH120"/>
  <c r="V120"/>
  <c r="T120"/>
  <c r="R120"/>
  <c r="W120" s="1"/>
  <c r="Q120"/>
  <c r="P120"/>
  <c r="U120" s="1"/>
  <c r="O120"/>
  <c r="N120"/>
  <c r="S120" s="1"/>
  <c r="AL119"/>
  <c r="AK119"/>
  <c r="AJ119"/>
  <c r="AI119"/>
  <c r="AH119"/>
  <c r="W119"/>
  <c r="U119"/>
  <c r="S119"/>
  <c r="R119"/>
  <c r="Q119"/>
  <c r="V119" s="1"/>
  <c r="P119"/>
  <c r="O119"/>
  <c r="T119" s="1"/>
  <c r="N119"/>
  <c r="AL118"/>
  <c r="AK118"/>
  <c r="AJ118"/>
  <c r="AI118"/>
  <c r="AH118"/>
  <c r="R118"/>
  <c r="W118" s="1"/>
  <c r="Q118"/>
  <c r="V118" s="1"/>
  <c r="P118"/>
  <c r="U118" s="1"/>
  <c r="O118"/>
  <c r="T118" s="1"/>
  <c r="N118"/>
  <c r="AL117"/>
  <c r="AK117"/>
  <c r="AJ117"/>
  <c r="AI117"/>
  <c r="AH117"/>
  <c r="V117"/>
  <c r="T117"/>
  <c r="R117"/>
  <c r="W117" s="1"/>
  <c r="Q117"/>
  <c r="P117"/>
  <c r="U117" s="1"/>
  <c r="O117"/>
  <c r="N117"/>
  <c r="S117" s="1"/>
  <c r="AL116"/>
  <c r="AK116"/>
  <c r="AJ116"/>
  <c r="AI116"/>
  <c r="AH116"/>
  <c r="W116"/>
  <c r="U116"/>
  <c r="S116"/>
  <c r="R116"/>
  <c r="Q116"/>
  <c r="V116" s="1"/>
  <c r="P116"/>
  <c r="O116"/>
  <c r="T116" s="1"/>
  <c r="N116"/>
  <c r="AL115"/>
  <c r="AK115"/>
  <c r="AJ115"/>
  <c r="AI115"/>
  <c r="AH115"/>
  <c r="V115"/>
  <c r="T115"/>
  <c r="R115"/>
  <c r="W115" s="1"/>
  <c r="Q115"/>
  <c r="P115"/>
  <c r="U115" s="1"/>
  <c r="O115"/>
  <c r="N115"/>
  <c r="S115" s="1"/>
  <c r="AL114"/>
  <c r="AK114"/>
  <c r="AJ114"/>
  <c r="AI114"/>
  <c r="AH114"/>
  <c r="W114"/>
  <c r="U114"/>
  <c r="S114"/>
  <c r="R114"/>
  <c r="Q114"/>
  <c r="V114" s="1"/>
  <c r="P114"/>
  <c r="O114"/>
  <c r="T114" s="1"/>
  <c r="N114"/>
  <c r="AL113"/>
  <c r="AK113"/>
  <c r="AJ113"/>
  <c r="AI113"/>
  <c r="AH113"/>
  <c r="V113"/>
  <c r="T113"/>
  <c r="R113"/>
  <c r="W113" s="1"/>
  <c r="Q113"/>
  <c r="P113"/>
  <c r="U113" s="1"/>
  <c r="O113"/>
  <c r="N113"/>
  <c r="S113" s="1"/>
  <c r="AL112"/>
  <c r="AK112"/>
  <c r="AJ112"/>
  <c r="AI112"/>
  <c r="AH112"/>
  <c r="W112"/>
  <c r="U112"/>
  <c r="S112"/>
  <c r="R112"/>
  <c r="Q112"/>
  <c r="V112" s="1"/>
  <c r="P112"/>
  <c r="O112"/>
  <c r="T112" s="1"/>
  <c r="N112"/>
  <c r="AL111"/>
  <c r="AK111"/>
  <c r="AJ111"/>
  <c r="AI111"/>
  <c r="AH111"/>
  <c r="V111"/>
  <c r="T111"/>
  <c r="R111"/>
  <c r="W111" s="1"/>
  <c r="Q111"/>
  <c r="P111"/>
  <c r="U111" s="1"/>
  <c r="O111"/>
  <c r="N111"/>
  <c r="S111" s="1"/>
  <c r="AL110"/>
  <c r="AK110"/>
  <c r="AJ110"/>
  <c r="AI110"/>
  <c r="AH110"/>
  <c r="W110"/>
  <c r="U110"/>
  <c r="S110"/>
  <c r="R110"/>
  <c r="Q110"/>
  <c r="V110" s="1"/>
  <c r="P110"/>
  <c r="O110"/>
  <c r="T110" s="1"/>
  <c r="N110"/>
  <c r="AL109"/>
  <c r="AK109"/>
  <c r="AJ109"/>
  <c r="AI109"/>
  <c r="AH109"/>
  <c r="V109"/>
  <c r="T109"/>
  <c r="R109"/>
  <c r="W109" s="1"/>
  <c r="Q109"/>
  <c r="P109"/>
  <c r="U109" s="1"/>
  <c r="O109"/>
  <c r="N109"/>
  <c r="S109" s="1"/>
  <c r="AL108"/>
  <c r="AK108"/>
  <c r="AJ108"/>
  <c r="AI108"/>
  <c r="AH108"/>
  <c r="W108"/>
  <c r="U108"/>
  <c r="S108"/>
  <c r="R108"/>
  <c r="Q108"/>
  <c r="V108" s="1"/>
  <c r="P108"/>
  <c r="O108"/>
  <c r="T108" s="1"/>
  <c r="N108"/>
  <c r="AL107"/>
  <c r="AK107"/>
  <c r="AJ107"/>
  <c r="AI107"/>
  <c r="AH107"/>
  <c r="V107"/>
  <c r="T107"/>
  <c r="R107"/>
  <c r="W107" s="1"/>
  <c r="Q107"/>
  <c r="P107"/>
  <c r="U107" s="1"/>
  <c r="O107"/>
  <c r="N107"/>
  <c r="S107" s="1"/>
  <c r="AL106"/>
  <c r="AK106"/>
  <c r="AJ106"/>
  <c r="AI106"/>
  <c r="AH106"/>
  <c r="W106"/>
  <c r="U106"/>
  <c r="S106"/>
  <c r="R106"/>
  <c r="Q106"/>
  <c r="V106" s="1"/>
  <c r="P106"/>
  <c r="O106"/>
  <c r="T106" s="1"/>
  <c r="N106"/>
  <c r="AL105"/>
  <c r="AK105"/>
  <c r="AJ105"/>
  <c r="AI105"/>
  <c r="AH105"/>
  <c r="V105"/>
  <c r="T105"/>
  <c r="R105"/>
  <c r="W105" s="1"/>
  <c r="Q105"/>
  <c r="P105"/>
  <c r="U105" s="1"/>
  <c r="O105"/>
  <c r="N105"/>
  <c r="S105" s="1"/>
  <c r="AL104"/>
  <c r="AK104"/>
  <c r="AJ104"/>
  <c r="AI104"/>
  <c r="AH104"/>
  <c r="W104"/>
  <c r="U104"/>
  <c r="S104"/>
  <c r="R104"/>
  <c r="Q104"/>
  <c r="V104" s="1"/>
  <c r="P104"/>
  <c r="O104"/>
  <c r="T104" s="1"/>
  <c r="N104"/>
  <c r="AL103"/>
  <c r="AK103"/>
  <c r="AJ103"/>
  <c r="AI103"/>
  <c r="AH103"/>
  <c r="V103"/>
  <c r="T103"/>
  <c r="R103"/>
  <c r="W103" s="1"/>
  <c r="Q103"/>
  <c r="P103"/>
  <c r="U103" s="1"/>
  <c r="O103"/>
  <c r="N103"/>
  <c r="S103" s="1"/>
  <c r="I103"/>
  <c r="AL102"/>
  <c r="AK102"/>
  <c r="AJ102"/>
  <c r="AI102"/>
  <c r="AH102"/>
  <c r="V102"/>
  <c r="T102"/>
  <c r="R102"/>
  <c r="W102" s="1"/>
  <c r="Q102"/>
  <c r="P102"/>
  <c r="U102" s="1"/>
  <c r="O102"/>
  <c r="N102"/>
  <c r="S102" s="1"/>
  <c r="AL101"/>
  <c r="AK101"/>
  <c r="AJ101"/>
  <c r="AI101"/>
  <c r="AH101"/>
  <c r="W101"/>
  <c r="U101"/>
  <c r="S101"/>
  <c r="R101"/>
  <c r="Q101"/>
  <c r="V101" s="1"/>
  <c r="P101"/>
  <c r="O101"/>
  <c r="T101" s="1"/>
  <c r="N101"/>
  <c r="AL100"/>
  <c r="AK100"/>
  <c r="AJ100"/>
  <c r="AI100"/>
  <c r="AH100"/>
  <c r="V100"/>
  <c r="T100"/>
  <c r="R100"/>
  <c r="W100" s="1"/>
  <c r="Q100"/>
  <c r="P100"/>
  <c r="U100" s="1"/>
  <c r="O100"/>
  <c r="N100"/>
  <c r="S100" s="1"/>
  <c r="AL99"/>
  <c r="AK99"/>
  <c r="AJ99"/>
  <c r="AI99"/>
  <c r="AH99"/>
  <c r="W99"/>
  <c r="U99"/>
  <c r="S99"/>
  <c r="R99"/>
  <c r="Q99"/>
  <c r="V99" s="1"/>
  <c r="P99"/>
  <c r="O99"/>
  <c r="T99" s="1"/>
  <c r="N99"/>
  <c r="AL98"/>
  <c r="AK98"/>
  <c r="AJ98"/>
  <c r="AI98"/>
  <c r="AH98"/>
  <c r="V98"/>
  <c r="R98"/>
  <c r="W98" s="1"/>
  <c r="Q98"/>
  <c r="P98"/>
  <c r="U98" s="1"/>
  <c r="J98"/>
  <c r="O98" s="1"/>
  <c r="T98" s="1"/>
  <c r="I98"/>
  <c r="N98" s="1"/>
  <c r="S98" s="1"/>
  <c r="AL97"/>
  <c r="AK97"/>
  <c r="AJ97"/>
  <c r="AI97"/>
  <c r="AH97"/>
  <c r="W97"/>
  <c r="U97"/>
  <c r="S97"/>
  <c r="R97"/>
  <c r="Q97"/>
  <c r="V97" s="1"/>
  <c r="P97"/>
  <c r="O97"/>
  <c r="T97" s="1"/>
  <c r="N97"/>
  <c r="AL96"/>
  <c r="AK96"/>
  <c r="AJ96"/>
  <c r="AI96"/>
  <c r="AH96"/>
  <c r="V96"/>
  <c r="T96"/>
  <c r="R96"/>
  <c r="W96" s="1"/>
  <c r="Q96"/>
  <c r="P96"/>
  <c r="U96" s="1"/>
  <c r="O96"/>
  <c r="N96"/>
  <c r="S96" s="1"/>
  <c r="AL95"/>
  <c r="AK95"/>
  <c r="AJ95"/>
  <c r="AI95"/>
  <c r="AH95"/>
  <c r="W95"/>
  <c r="U95"/>
  <c r="S95"/>
  <c r="R95"/>
  <c r="Q95"/>
  <c r="V95" s="1"/>
  <c r="P95"/>
  <c r="O95"/>
  <c r="T95" s="1"/>
  <c r="N95"/>
  <c r="AL94"/>
  <c r="AK94"/>
  <c r="AJ94"/>
  <c r="AI94"/>
  <c r="AH94"/>
  <c r="V94"/>
  <c r="T94"/>
  <c r="R94"/>
  <c r="W94" s="1"/>
  <c r="Q94"/>
  <c r="P94"/>
  <c r="U94" s="1"/>
  <c r="O94"/>
  <c r="N94"/>
  <c r="S94" s="1"/>
  <c r="AL93"/>
  <c r="AK93"/>
  <c r="AJ93"/>
  <c r="AI93"/>
  <c r="AH93"/>
  <c r="W93"/>
  <c r="U93"/>
  <c r="S93"/>
  <c r="R93"/>
  <c r="Q93"/>
  <c r="V93" s="1"/>
  <c r="P93"/>
  <c r="O93"/>
  <c r="T93" s="1"/>
  <c r="N93"/>
  <c r="AL92"/>
  <c r="AK92"/>
  <c r="AJ92"/>
  <c r="AI92"/>
  <c r="AH92"/>
  <c r="V92"/>
  <c r="T92"/>
  <c r="R92"/>
  <c r="W92" s="1"/>
  <c r="Q92"/>
  <c r="P92"/>
  <c r="U92" s="1"/>
  <c r="O92"/>
  <c r="N92"/>
  <c r="S92" s="1"/>
  <c r="AL91"/>
  <c r="AK91"/>
  <c r="AJ91"/>
  <c r="AI91"/>
  <c r="AH91"/>
  <c r="W91"/>
  <c r="U91"/>
  <c r="S91"/>
  <c r="R91"/>
  <c r="Q91"/>
  <c r="V91" s="1"/>
  <c r="P91"/>
  <c r="O91"/>
  <c r="T91" s="1"/>
  <c r="N91"/>
  <c r="AL90"/>
  <c r="AK90"/>
  <c r="AJ90"/>
  <c r="AI90"/>
  <c r="AH90"/>
  <c r="V90"/>
  <c r="T90"/>
  <c r="R90"/>
  <c r="W90" s="1"/>
  <c r="Q90"/>
  <c r="P90"/>
  <c r="U90" s="1"/>
  <c r="O90"/>
  <c r="N90"/>
  <c r="S90" s="1"/>
  <c r="AL89"/>
  <c r="AK89"/>
  <c r="AJ89"/>
  <c r="AI89"/>
  <c r="AH89"/>
  <c r="W89"/>
  <c r="U89"/>
  <c r="S89"/>
  <c r="R89"/>
  <c r="Q89"/>
  <c r="V89" s="1"/>
  <c r="P89"/>
  <c r="O89"/>
  <c r="T89" s="1"/>
  <c r="N89"/>
  <c r="AL88"/>
  <c r="AK88"/>
  <c r="AJ88"/>
  <c r="AI88"/>
  <c r="AH88"/>
  <c r="V88"/>
  <c r="T88"/>
  <c r="R88"/>
  <c r="W88" s="1"/>
  <c r="Q88"/>
  <c r="P88"/>
  <c r="U88" s="1"/>
  <c r="O88"/>
  <c r="N88"/>
  <c r="S88" s="1"/>
  <c r="AL87"/>
  <c r="AK87"/>
  <c r="AJ87"/>
  <c r="AI87"/>
  <c r="AH87"/>
  <c r="W87"/>
  <c r="U87"/>
  <c r="S87"/>
  <c r="R87"/>
  <c r="Q87"/>
  <c r="V87" s="1"/>
  <c r="P87"/>
  <c r="O87"/>
  <c r="T87" s="1"/>
  <c r="N87"/>
  <c r="AL86"/>
  <c r="AK86"/>
  <c r="AJ86"/>
  <c r="AI86"/>
  <c r="AH86"/>
  <c r="V86"/>
  <c r="T86"/>
  <c r="R86"/>
  <c r="W86" s="1"/>
  <c r="Q86"/>
  <c r="P86"/>
  <c r="U86" s="1"/>
  <c r="O86"/>
  <c r="N86"/>
  <c r="S86" s="1"/>
  <c r="AL85"/>
  <c r="AK85"/>
  <c r="AJ85"/>
  <c r="AI85"/>
  <c r="AH85"/>
  <c r="W85"/>
  <c r="U85"/>
  <c r="S85"/>
  <c r="R85"/>
  <c r="Q85"/>
  <c r="V85" s="1"/>
  <c r="P85"/>
  <c r="O85"/>
  <c r="T85" s="1"/>
  <c r="N85"/>
  <c r="AL84"/>
  <c r="AK84"/>
  <c r="AJ84"/>
  <c r="AI84"/>
  <c r="AH84"/>
  <c r="V84"/>
  <c r="T84"/>
  <c r="R84"/>
  <c r="W84" s="1"/>
  <c r="Q84"/>
  <c r="P84"/>
  <c r="U84" s="1"/>
  <c r="O84"/>
  <c r="N84"/>
  <c r="S84" s="1"/>
  <c r="AL83"/>
  <c r="AK83"/>
  <c r="AJ83"/>
  <c r="AI83"/>
  <c r="AH83"/>
  <c r="W83"/>
  <c r="U83"/>
  <c r="S83"/>
  <c r="R83"/>
  <c r="Q83"/>
  <c r="V83" s="1"/>
  <c r="P83"/>
  <c r="O83"/>
  <c r="T83" s="1"/>
  <c r="N83"/>
  <c r="AL82"/>
  <c r="AK82"/>
  <c r="AJ82"/>
  <c r="AI82"/>
  <c r="AH82"/>
  <c r="V82"/>
  <c r="T82"/>
  <c r="R82"/>
  <c r="W82" s="1"/>
  <c r="Q82"/>
  <c r="P82"/>
  <c r="U82" s="1"/>
  <c r="O82"/>
  <c r="N82"/>
  <c r="S82" s="1"/>
  <c r="AL81"/>
  <c r="AK81"/>
  <c r="AJ81"/>
  <c r="AI81"/>
  <c r="AH81"/>
  <c r="W81"/>
  <c r="U81"/>
  <c r="S81"/>
  <c r="R81"/>
  <c r="Q81"/>
  <c r="V81" s="1"/>
  <c r="P81"/>
  <c r="O81"/>
  <c r="T81" s="1"/>
  <c r="N81"/>
  <c r="AL80"/>
  <c r="AK80"/>
  <c r="AJ80"/>
  <c r="AI80"/>
  <c r="AH80"/>
  <c r="V80"/>
  <c r="T80"/>
  <c r="R80"/>
  <c r="W80" s="1"/>
  <c r="Q80"/>
  <c r="P80"/>
  <c r="U80" s="1"/>
  <c r="O80"/>
  <c r="N80"/>
  <c r="S80" s="1"/>
  <c r="AL79"/>
  <c r="AK79"/>
  <c r="AJ79"/>
  <c r="AI79"/>
  <c r="AH79"/>
  <c r="W79"/>
  <c r="U79"/>
  <c r="S79"/>
  <c r="R79"/>
  <c r="Q79"/>
  <c r="V79" s="1"/>
  <c r="P79"/>
  <c r="O79"/>
  <c r="T79" s="1"/>
  <c r="N79"/>
  <c r="AL78"/>
  <c r="AK78"/>
  <c r="AJ78"/>
  <c r="AI78"/>
  <c r="AH78"/>
  <c r="V78"/>
  <c r="T78"/>
  <c r="R78"/>
  <c r="W78" s="1"/>
  <c r="Q78"/>
  <c r="P78"/>
  <c r="U78" s="1"/>
  <c r="O78"/>
  <c r="N78"/>
  <c r="S78" s="1"/>
  <c r="AL77"/>
  <c r="AK77"/>
  <c r="AJ77"/>
  <c r="AI77"/>
  <c r="AH77"/>
  <c r="W77"/>
  <c r="U77"/>
  <c r="S77"/>
  <c r="R77"/>
  <c r="Q77"/>
  <c r="V77" s="1"/>
  <c r="P77"/>
  <c r="O77"/>
  <c r="T77" s="1"/>
  <c r="N77"/>
  <c r="AL76"/>
  <c r="AK76"/>
  <c r="AJ76"/>
  <c r="AI76"/>
  <c r="AH76"/>
  <c r="V76"/>
  <c r="T76"/>
  <c r="R76"/>
  <c r="W76" s="1"/>
  <c r="Q76"/>
  <c r="P76"/>
  <c r="U76" s="1"/>
  <c r="O76"/>
  <c r="N76"/>
  <c r="S76" s="1"/>
  <c r="I76"/>
  <c r="AL75"/>
  <c r="AK75"/>
  <c r="AJ75"/>
  <c r="AI75"/>
  <c r="AH75"/>
  <c r="V75"/>
  <c r="T75"/>
  <c r="R75"/>
  <c r="W75" s="1"/>
  <c r="Q75"/>
  <c r="P75"/>
  <c r="U75" s="1"/>
  <c r="O75"/>
  <c r="N75"/>
  <c r="S75" s="1"/>
  <c r="I75"/>
  <c r="AL74"/>
  <c r="AK74"/>
  <c r="AJ74"/>
  <c r="AI74"/>
  <c r="AH74"/>
  <c r="V74"/>
  <c r="T74"/>
  <c r="R74"/>
  <c r="W74" s="1"/>
  <c r="Q74"/>
  <c r="P74"/>
  <c r="U74" s="1"/>
  <c r="J74"/>
  <c r="O74" s="1"/>
  <c r="I74"/>
  <c r="N74" s="1"/>
  <c r="S74" s="1"/>
  <c r="AL73"/>
  <c r="AK73"/>
  <c r="AJ73"/>
  <c r="AI73"/>
  <c r="AH73"/>
  <c r="W73"/>
  <c r="U73"/>
  <c r="S73"/>
  <c r="R73"/>
  <c r="Q73"/>
  <c r="V73" s="1"/>
  <c r="P73"/>
  <c r="O73"/>
  <c r="T73" s="1"/>
  <c r="I73"/>
  <c r="N73" s="1"/>
  <c r="AL72"/>
  <c r="AK72"/>
  <c r="AJ72"/>
  <c r="AI72"/>
  <c r="AH72"/>
  <c r="W72"/>
  <c r="U72"/>
  <c r="R72"/>
  <c r="Q72"/>
  <c r="V72" s="1"/>
  <c r="P72"/>
  <c r="O72"/>
  <c r="T72" s="1"/>
  <c r="I72"/>
  <c r="N72" s="1"/>
  <c r="S72" s="1"/>
  <c r="AL71"/>
  <c r="AK71"/>
  <c r="AJ71"/>
  <c r="AI71"/>
  <c r="AH71"/>
  <c r="W71"/>
  <c r="U71"/>
  <c r="S71"/>
  <c r="R71"/>
  <c r="Q71"/>
  <c r="V71" s="1"/>
  <c r="P71"/>
  <c r="O71"/>
  <c r="T71" s="1"/>
  <c r="I71"/>
  <c r="N71" s="1"/>
  <c r="AL70"/>
  <c r="AK70"/>
  <c r="AJ70"/>
  <c r="AI70"/>
  <c r="AH70"/>
  <c r="W70"/>
  <c r="U70"/>
  <c r="R70"/>
  <c r="Q70"/>
  <c r="V70" s="1"/>
  <c r="P70"/>
  <c r="O70"/>
  <c r="T70" s="1"/>
  <c r="I70"/>
  <c r="N70" s="1"/>
  <c r="S70" s="1"/>
  <c r="AL69"/>
  <c r="AK69"/>
  <c r="AJ69"/>
  <c r="AI69"/>
  <c r="AH69"/>
  <c r="W69"/>
  <c r="U69"/>
  <c r="R69"/>
  <c r="Q69"/>
  <c r="V69" s="1"/>
  <c r="P69"/>
  <c r="O69"/>
  <c r="T69" s="1"/>
  <c r="I69"/>
  <c r="N69" s="1"/>
  <c r="S69" s="1"/>
  <c r="AL68"/>
  <c r="AK68"/>
  <c r="AJ68"/>
  <c r="AI68"/>
  <c r="AH68"/>
  <c r="U68"/>
  <c r="Q68"/>
  <c r="V68" s="1"/>
  <c r="P68"/>
  <c r="O68"/>
  <c r="T68" s="1"/>
  <c r="M68"/>
  <c r="R68" s="1"/>
  <c r="W68" s="1"/>
  <c r="AL67"/>
  <c r="AK67"/>
  <c r="AJ67"/>
  <c r="AI67"/>
  <c r="AH67"/>
  <c r="P67"/>
  <c r="U67" s="1"/>
  <c r="L67"/>
  <c r="Q67" s="1"/>
  <c r="V67" s="1"/>
  <c r="K67"/>
  <c r="J67"/>
  <c r="O67" s="1"/>
  <c r="T67" s="1"/>
  <c r="AL66"/>
  <c r="AK66"/>
  <c r="AJ66"/>
  <c r="AI66"/>
  <c r="AH66"/>
  <c r="V66"/>
  <c r="T66"/>
  <c r="R66"/>
  <c r="W66" s="1"/>
  <c r="Q66"/>
  <c r="P66"/>
  <c r="U66" s="1"/>
  <c r="O66"/>
  <c r="N66"/>
  <c r="S66" s="1"/>
  <c r="I66"/>
  <c r="AL65"/>
  <c r="AK65"/>
  <c r="AJ65"/>
  <c r="AI65"/>
  <c r="AH65"/>
  <c r="V65"/>
  <c r="T65"/>
  <c r="R65"/>
  <c r="W65" s="1"/>
  <c r="Q65"/>
  <c r="P65"/>
  <c r="U65" s="1"/>
  <c r="O65"/>
  <c r="N65"/>
  <c r="S65" s="1"/>
  <c r="I65"/>
  <c r="AL64"/>
  <c r="AK64"/>
  <c r="AJ64"/>
  <c r="AI64"/>
  <c r="AH64"/>
  <c r="V64"/>
  <c r="T64"/>
  <c r="R64"/>
  <c r="W64" s="1"/>
  <c r="Q64"/>
  <c r="P64"/>
  <c r="U64" s="1"/>
  <c r="O64"/>
  <c r="N64"/>
  <c r="S64" s="1"/>
  <c r="I64"/>
  <c r="AL63"/>
  <c r="AK63"/>
  <c r="AJ63"/>
  <c r="AI63"/>
  <c r="AH63"/>
  <c r="V63"/>
  <c r="T63"/>
  <c r="R63"/>
  <c r="W63" s="1"/>
  <c r="Q63"/>
  <c r="P63"/>
  <c r="U63" s="1"/>
  <c r="O63"/>
  <c r="N63"/>
  <c r="S63" s="1"/>
  <c r="I63"/>
  <c r="AL62"/>
  <c r="AK62"/>
  <c r="AJ62"/>
  <c r="AI62"/>
  <c r="AH62"/>
  <c r="V62"/>
  <c r="T62"/>
  <c r="R62"/>
  <c r="W62" s="1"/>
  <c r="Q62"/>
  <c r="P62"/>
  <c r="U62" s="1"/>
  <c r="O62"/>
  <c r="N62"/>
  <c r="S62" s="1"/>
  <c r="I62"/>
  <c r="AL61"/>
  <c r="AK61"/>
  <c r="AJ61"/>
  <c r="AI61"/>
  <c r="AH61"/>
  <c r="V61"/>
  <c r="T61"/>
  <c r="R61"/>
  <c r="W61" s="1"/>
  <c r="Q61"/>
  <c r="P61"/>
  <c r="U61" s="1"/>
  <c r="O61"/>
  <c r="N61"/>
  <c r="S61" s="1"/>
  <c r="I61"/>
  <c r="AL60"/>
  <c r="AK60"/>
  <c r="AJ60"/>
  <c r="AI60"/>
  <c r="AH60"/>
  <c r="V60"/>
  <c r="T60"/>
  <c r="R60"/>
  <c r="W60" s="1"/>
  <c r="Q60"/>
  <c r="P60"/>
  <c r="U60" s="1"/>
  <c r="O60"/>
  <c r="N60"/>
  <c r="S60" s="1"/>
  <c r="I60"/>
  <c r="AL59"/>
  <c r="AK59"/>
  <c r="AJ59"/>
  <c r="AI59"/>
  <c r="AH59"/>
  <c r="V59"/>
  <c r="R59"/>
  <c r="W59" s="1"/>
  <c r="Q59"/>
  <c r="P59"/>
  <c r="U59" s="1"/>
  <c r="J59"/>
  <c r="O59" s="1"/>
  <c r="T59" s="1"/>
  <c r="I59"/>
  <c r="N59" s="1"/>
  <c r="S59" s="1"/>
  <c r="AL58"/>
  <c r="AK58"/>
  <c r="AJ58"/>
  <c r="AI58"/>
  <c r="AH58"/>
  <c r="W58"/>
  <c r="U58"/>
  <c r="S58"/>
  <c r="R58"/>
  <c r="Q58"/>
  <c r="V58" s="1"/>
  <c r="P58"/>
  <c r="O58"/>
  <c r="T58" s="1"/>
  <c r="N58"/>
  <c r="AL57"/>
  <c r="AK57"/>
  <c r="AJ57"/>
  <c r="AI57"/>
  <c r="AH57"/>
  <c r="V57"/>
  <c r="T57"/>
  <c r="R57"/>
  <c r="W57" s="1"/>
  <c r="Q57"/>
  <c r="P57"/>
  <c r="U57" s="1"/>
  <c r="O57"/>
  <c r="N57"/>
  <c r="S57" s="1"/>
  <c r="AL56"/>
  <c r="AK56"/>
  <c r="AJ56"/>
  <c r="AI56"/>
  <c r="AH56"/>
  <c r="W56"/>
  <c r="U56"/>
  <c r="R56"/>
  <c r="Q56"/>
  <c r="V56" s="1"/>
  <c r="P56"/>
  <c r="O56"/>
  <c r="T56" s="1"/>
  <c r="I56"/>
  <c r="N56" s="1"/>
  <c r="S56" s="1"/>
  <c r="AL55"/>
  <c r="AK55"/>
  <c r="AJ55"/>
  <c r="AI55"/>
  <c r="AH55"/>
  <c r="W55"/>
  <c r="U55"/>
  <c r="R55"/>
  <c r="Q55"/>
  <c r="V55" s="1"/>
  <c r="P55"/>
  <c r="O55"/>
  <c r="T55" s="1"/>
  <c r="I55"/>
  <c r="N55" s="1"/>
  <c r="S55" s="1"/>
  <c r="AL54"/>
  <c r="AK54"/>
  <c r="AJ54"/>
  <c r="AI54"/>
  <c r="AH54"/>
  <c r="W54"/>
  <c r="U54"/>
  <c r="R54"/>
  <c r="Q54"/>
  <c r="V54" s="1"/>
  <c r="P54"/>
  <c r="O54"/>
  <c r="T54" s="1"/>
  <c r="I54"/>
  <c r="N54" s="1"/>
  <c r="S54" s="1"/>
  <c r="AL53"/>
  <c r="AK53"/>
  <c r="AJ53"/>
  <c r="AI53"/>
  <c r="AH53"/>
  <c r="W53"/>
  <c r="U53"/>
  <c r="R53"/>
  <c r="Q53"/>
  <c r="V53" s="1"/>
  <c r="P53"/>
  <c r="O53"/>
  <c r="T53" s="1"/>
  <c r="I53"/>
  <c r="N53" s="1"/>
  <c r="S53" s="1"/>
  <c r="AL52"/>
  <c r="AK52"/>
  <c r="AJ52"/>
  <c r="AI52"/>
  <c r="AH52"/>
  <c r="W52"/>
  <c r="U52"/>
  <c r="R52"/>
  <c r="Q52"/>
  <c r="V52" s="1"/>
  <c r="P52"/>
  <c r="O52"/>
  <c r="T52" s="1"/>
  <c r="I52"/>
  <c r="N52" s="1"/>
  <c r="S52" s="1"/>
  <c r="AL51"/>
  <c r="AK51"/>
  <c r="AJ51"/>
  <c r="AI51"/>
  <c r="AH51"/>
  <c r="W51"/>
  <c r="U51"/>
  <c r="R51"/>
  <c r="Q51"/>
  <c r="V51" s="1"/>
  <c r="P51"/>
  <c r="J51"/>
  <c r="O51" s="1"/>
  <c r="T51" s="1"/>
  <c r="AL50"/>
  <c r="AK50"/>
  <c r="AJ50"/>
  <c r="AI50"/>
  <c r="AH50"/>
  <c r="V50"/>
  <c r="T50"/>
  <c r="R50"/>
  <c r="W50" s="1"/>
  <c r="Q50"/>
  <c r="P50"/>
  <c r="U50" s="1"/>
  <c r="O50"/>
  <c r="N50"/>
  <c r="S50" s="1"/>
  <c r="AL49"/>
  <c r="AK49"/>
  <c r="AJ49"/>
  <c r="AI49"/>
  <c r="AH49"/>
  <c r="W49"/>
  <c r="U49"/>
  <c r="S49"/>
  <c r="R49"/>
  <c r="Q49"/>
  <c r="V49" s="1"/>
  <c r="P49"/>
  <c r="O49"/>
  <c r="T49" s="1"/>
  <c r="N49"/>
  <c r="AL48"/>
  <c r="AK48"/>
  <c r="AJ48"/>
  <c r="AI48"/>
  <c r="AH48"/>
  <c r="V48"/>
  <c r="T48"/>
  <c r="R48"/>
  <c r="W48" s="1"/>
  <c r="Q48"/>
  <c r="P48"/>
  <c r="U48" s="1"/>
  <c r="O48"/>
  <c r="N48"/>
  <c r="S48" s="1"/>
  <c r="AL47"/>
  <c r="AK47"/>
  <c r="AJ47"/>
  <c r="AI47"/>
  <c r="AH47"/>
  <c r="W47"/>
  <c r="U47"/>
  <c r="S47"/>
  <c r="R47"/>
  <c r="Q47"/>
  <c r="V47" s="1"/>
  <c r="P47"/>
  <c r="O47"/>
  <c r="T47" s="1"/>
  <c r="N47"/>
  <c r="AL46"/>
  <c r="AK46"/>
  <c r="AJ46"/>
  <c r="AI46"/>
  <c r="AH46"/>
  <c r="V46"/>
  <c r="T46"/>
  <c r="R46"/>
  <c r="W46" s="1"/>
  <c r="Q46"/>
  <c r="P46"/>
  <c r="U46" s="1"/>
  <c r="O46"/>
  <c r="N46"/>
  <c r="S46" s="1"/>
  <c r="AL45"/>
  <c r="AK45"/>
  <c r="AJ45"/>
  <c r="AI45"/>
  <c r="AH45"/>
  <c r="W45"/>
  <c r="U45"/>
  <c r="S45"/>
  <c r="R45"/>
  <c r="Q45"/>
  <c r="V45" s="1"/>
  <c r="P45"/>
  <c r="O45"/>
  <c r="T45" s="1"/>
  <c r="N45"/>
  <c r="AL44"/>
  <c r="AK44"/>
  <c r="AJ44"/>
  <c r="AI44"/>
  <c r="AH44"/>
  <c r="V44"/>
  <c r="T44"/>
  <c r="R44"/>
  <c r="W44" s="1"/>
  <c r="Q44"/>
  <c r="P44"/>
  <c r="U44" s="1"/>
  <c r="O44"/>
  <c r="N44"/>
  <c r="S44" s="1"/>
  <c r="I44"/>
  <c r="AL43"/>
  <c r="AK43"/>
  <c r="AJ43"/>
  <c r="AI43"/>
  <c r="AH43"/>
  <c r="V43"/>
  <c r="T43"/>
  <c r="R43"/>
  <c r="W43" s="1"/>
  <c r="Q43"/>
  <c r="P43"/>
  <c r="U43" s="1"/>
  <c r="O43"/>
  <c r="N43"/>
  <c r="S43" s="1"/>
  <c r="AL42"/>
  <c r="AK42"/>
  <c r="AJ42"/>
  <c r="AI42"/>
  <c r="AH42"/>
  <c r="W42"/>
  <c r="U42"/>
  <c r="S42"/>
  <c r="R42"/>
  <c r="Q42"/>
  <c r="V42" s="1"/>
  <c r="P42"/>
  <c r="O42"/>
  <c r="T42" s="1"/>
  <c r="N42"/>
  <c r="AL41"/>
  <c r="AK41"/>
  <c r="AJ41"/>
  <c r="AI41"/>
  <c r="AH41"/>
  <c r="V41"/>
  <c r="T41"/>
  <c r="R41"/>
  <c r="W41" s="1"/>
  <c r="Q41"/>
  <c r="P41"/>
  <c r="U41" s="1"/>
  <c r="O41"/>
  <c r="N41"/>
  <c r="S41" s="1"/>
  <c r="AL40"/>
  <c r="AK40"/>
  <c r="AJ40"/>
  <c r="AI40"/>
  <c r="AH40"/>
  <c r="W40"/>
  <c r="U40"/>
  <c r="S40"/>
  <c r="R40"/>
  <c r="Q40"/>
  <c r="V40" s="1"/>
  <c r="P40"/>
  <c r="O40"/>
  <c r="T40" s="1"/>
  <c r="N40"/>
  <c r="AL39"/>
  <c r="AK39"/>
  <c r="AJ39"/>
  <c r="AI39"/>
  <c r="AH39"/>
  <c r="V39"/>
  <c r="T39"/>
  <c r="R39"/>
  <c r="W39" s="1"/>
  <c r="Q39"/>
  <c r="P39"/>
  <c r="U39" s="1"/>
  <c r="O39"/>
  <c r="N39"/>
  <c r="S39" s="1"/>
  <c r="AL38"/>
  <c r="AK38"/>
  <c r="AJ38"/>
  <c r="AI38"/>
  <c r="AH38"/>
  <c r="W38"/>
  <c r="U38"/>
  <c r="R38"/>
  <c r="Q38"/>
  <c r="V38" s="1"/>
  <c r="P38"/>
  <c r="J38"/>
  <c r="O38" s="1"/>
  <c r="T38" s="1"/>
  <c r="AL37"/>
  <c r="AK37"/>
  <c r="AJ37"/>
  <c r="P37"/>
  <c r="U37" s="1"/>
  <c r="L37"/>
  <c r="Q37" s="1"/>
  <c r="V37" s="1"/>
  <c r="K37"/>
  <c r="J37"/>
  <c r="O37" s="1"/>
  <c r="T37" s="1"/>
  <c r="M36"/>
  <c r="M34" s="1"/>
  <c r="L36"/>
  <c r="K36"/>
  <c r="K34" s="1"/>
  <c r="J36"/>
  <c r="I36"/>
  <c r="I34" s="1"/>
  <c r="H36"/>
  <c r="R36" s="1"/>
  <c r="W36" s="1"/>
  <c r="G36"/>
  <c r="Q36" s="1"/>
  <c r="V36" s="1"/>
  <c r="F36"/>
  <c r="P36" s="1"/>
  <c r="U36" s="1"/>
  <c r="E36"/>
  <c r="O36" s="1"/>
  <c r="T36" s="1"/>
  <c r="D36"/>
  <c r="N36" s="1"/>
  <c r="S36" s="1"/>
  <c r="W35"/>
  <c r="U35"/>
  <c r="R35"/>
  <c r="Q35"/>
  <c r="V35" s="1"/>
  <c r="P35"/>
  <c r="O35"/>
  <c r="T35" s="1"/>
  <c r="D35"/>
  <c r="N35" s="1"/>
  <c r="S35" s="1"/>
  <c r="L34"/>
  <c r="J34"/>
  <c r="H34"/>
  <c r="R34" s="1"/>
  <c r="W34" s="1"/>
  <c r="F34"/>
  <c r="P34" s="1"/>
  <c r="U34" s="1"/>
  <c r="D34"/>
  <c r="N34" s="1"/>
  <c r="S34" s="1"/>
  <c r="W33"/>
  <c r="V33"/>
  <c r="U33"/>
  <c r="T33"/>
  <c r="S33"/>
  <c r="W32"/>
  <c r="V32"/>
  <c r="U32"/>
  <c r="T32"/>
  <c r="S32"/>
  <c r="V31"/>
  <c r="T31"/>
  <c r="R31"/>
  <c r="W31" s="1"/>
  <c r="Q31"/>
  <c r="P31"/>
  <c r="U31" s="1"/>
  <c r="O31"/>
  <c r="N31"/>
  <c r="S31" s="1"/>
  <c r="D31"/>
  <c r="W30"/>
  <c r="V30"/>
  <c r="U30"/>
  <c r="T30"/>
  <c r="S30"/>
  <c r="V29"/>
  <c r="T29"/>
  <c r="R29"/>
  <c r="W29" s="1"/>
  <c r="Q29"/>
  <c r="P29"/>
  <c r="U29" s="1"/>
  <c r="O29"/>
  <c r="N29"/>
  <c r="S29" s="1"/>
  <c r="T28"/>
  <c r="R28"/>
  <c r="W28" s="1"/>
  <c r="P28"/>
  <c r="U28" s="1"/>
  <c r="O28"/>
  <c r="N28"/>
  <c r="S28" s="1"/>
  <c r="G28"/>
  <c r="Q28" s="1"/>
  <c r="V28" s="1"/>
  <c r="Q27"/>
  <c r="V27" s="1"/>
  <c r="O27"/>
  <c r="T27" s="1"/>
  <c r="H27"/>
  <c r="R27" s="1"/>
  <c r="W27" s="1"/>
  <c r="G27"/>
  <c r="F27"/>
  <c r="P27" s="1"/>
  <c r="U27" s="1"/>
  <c r="E27"/>
  <c r="D27"/>
  <c r="N27" s="1"/>
  <c r="S27" s="1"/>
  <c r="R26"/>
  <c r="W26" s="1"/>
  <c r="P26"/>
  <c r="U26" s="1"/>
  <c r="N26"/>
  <c r="S26" s="1"/>
  <c r="H26"/>
  <c r="G26"/>
  <c r="Q26" s="1"/>
  <c r="V26" s="1"/>
  <c r="F26"/>
  <c r="E26"/>
  <c r="O26" s="1"/>
  <c r="T26" s="1"/>
  <c r="D26"/>
  <c r="W25"/>
  <c r="V25"/>
  <c r="U25"/>
  <c r="T25"/>
  <c r="S25"/>
  <c r="R24"/>
  <c r="W24" s="1"/>
  <c r="P24"/>
  <c r="U24" s="1"/>
  <c r="N24"/>
  <c r="S24" s="1"/>
  <c r="H24"/>
  <c r="G24"/>
  <c r="Q24" s="1"/>
  <c r="V24" s="1"/>
  <c r="F24"/>
  <c r="E24"/>
  <c r="O24" s="1"/>
  <c r="T24" s="1"/>
  <c r="D24"/>
  <c r="Q23"/>
  <c r="V23" s="1"/>
  <c r="O23"/>
  <c r="T23" s="1"/>
  <c r="H23"/>
  <c r="R23" s="1"/>
  <c r="W23" s="1"/>
  <c r="G23"/>
  <c r="F23"/>
  <c r="P23" s="1"/>
  <c r="U23" s="1"/>
  <c r="E23"/>
  <c r="D23"/>
  <c r="N23" s="1"/>
  <c r="S23" s="1"/>
  <c r="G22"/>
  <c r="Q22" s="1"/>
  <c r="V22" s="1"/>
  <c r="E22"/>
  <c r="O22" s="1"/>
  <c r="T22" s="1"/>
  <c r="Q21"/>
  <c r="V21" s="1"/>
  <c r="O21"/>
  <c r="T21" s="1"/>
  <c r="H21"/>
  <c r="R21" s="1"/>
  <c r="W21" s="1"/>
  <c r="G21"/>
  <c r="F21"/>
  <c r="P21" s="1"/>
  <c r="U21" s="1"/>
  <c r="E21"/>
  <c r="D21"/>
  <c r="N21" s="1"/>
  <c r="S21" s="1"/>
  <c r="R20"/>
  <c r="W20" s="1"/>
  <c r="P20"/>
  <c r="U20" s="1"/>
  <c r="H20"/>
  <c r="G20"/>
  <c r="Q20" s="1"/>
  <c r="V20" s="1"/>
  <c r="F20"/>
  <c r="E20"/>
  <c r="O20" s="1"/>
  <c r="T20" s="1"/>
  <c r="Q19"/>
  <c r="V19" s="1"/>
  <c r="O19"/>
  <c r="T19" s="1"/>
  <c r="H19"/>
  <c r="R19" s="1"/>
  <c r="W19" s="1"/>
  <c r="G19"/>
  <c r="F19"/>
  <c r="P19" s="1"/>
  <c r="U19" s="1"/>
  <c r="E19"/>
  <c r="D19"/>
  <c r="N19" s="1"/>
  <c r="S19" s="1"/>
  <c r="R18"/>
  <c r="W18" s="1"/>
  <c r="P18"/>
  <c r="U18" s="1"/>
  <c r="H18"/>
  <c r="G18"/>
  <c r="Q18" s="1"/>
  <c r="V18" s="1"/>
  <c r="F18"/>
  <c r="E18"/>
  <c r="O18" s="1"/>
  <c r="T18" s="1"/>
  <c r="W16"/>
  <c r="U16"/>
  <c r="R16"/>
  <c r="Q16"/>
  <c r="V16" s="1"/>
  <c r="P16"/>
  <c r="E16"/>
  <c r="O16" s="1"/>
  <c r="T16" s="1"/>
  <c r="W15"/>
  <c r="U15"/>
  <c r="S15"/>
  <c r="R15"/>
  <c r="Q15"/>
  <c r="V15" s="1"/>
  <c r="P15"/>
  <c r="O15"/>
  <c r="T15" s="1"/>
  <c r="N15"/>
  <c r="W14"/>
  <c r="U14"/>
  <c r="S14"/>
  <c r="R14"/>
  <c r="Q14"/>
  <c r="V14" s="1"/>
  <c r="P14"/>
  <c r="O14"/>
  <c r="T14" s="1"/>
  <c r="N14"/>
  <c r="Q13"/>
  <c r="V13" s="1"/>
  <c r="O13"/>
  <c r="T13" s="1"/>
  <c r="H13"/>
  <c r="R13" s="1"/>
  <c r="W13" s="1"/>
  <c r="G13"/>
  <c r="F13"/>
  <c r="P13" s="1"/>
  <c r="U13" s="1"/>
  <c r="E13"/>
  <c r="D13"/>
  <c r="N13" s="1"/>
  <c r="S13" s="1"/>
  <c r="V12"/>
  <c r="R12"/>
  <c r="W12" s="1"/>
  <c r="Q12"/>
  <c r="P12"/>
  <c r="U12" s="1"/>
  <c r="M11"/>
  <c r="J11"/>
  <c r="I11" s="1"/>
  <c r="N11" s="1"/>
  <c r="S11" s="1"/>
  <c r="H11"/>
  <c r="R11" s="1"/>
  <c r="W11" s="1"/>
  <c r="G11"/>
  <c r="Q11" s="1"/>
  <c r="V11" s="1"/>
  <c r="F11"/>
  <c r="P11" s="1"/>
  <c r="U11" s="1"/>
  <c r="E11"/>
  <c r="O11" s="1"/>
  <c r="T11" s="1"/>
  <c r="E12" l="1"/>
  <c r="D16"/>
  <c r="N16" s="1"/>
  <c r="S16" s="1"/>
  <c r="D18"/>
  <c r="N18" s="1"/>
  <c r="S18" s="1"/>
  <c r="D20"/>
  <c r="N20" s="1"/>
  <c r="S20" s="1"/>
  <c r="F22"/>
  <c r="P22" s="1"/>
  <c r="U22" s="1"/>
  <c r="H22"/>
  <c r="R22" s="1"/>
  <c r="W22" s="1"/>
  <c r="E34"/>
  <c r="O34" s="1"/>
  <c r="T34" s="1"/>
  <c r="G34"/>
  <c r="Q34" s="1"/>
  <c r="V34" s="1"/>
  <c r="I38"/>
  <c r="I51"/>
  <c r="N51" s="1"/>
  <c r="S51" s="1"/>
  <c r="I67"/>
  <c r="N67" s="1"/>
  <c r="S67" s="1"/>
  <c r="M67"/>
  <c r="I68"/>
  <c r="N68" s="1"/>
  <c r="S68" s="1"/>
  <c r="O135"/>
  <c r="T135" s="1"/>
  <c r="O146"/>
  <c r="T146" s="1"/>
  <c r="H159"/>
  <c r="R159" s="1"/>
  <c r="W159" s="1"/>
  <c r="D164"/>
  <c r="N164" s="1"/>
  <c r="S164" s="1"/>
  <c r="R67" l="1"/>
  <c r="W67" s="1"/>
  <c r="M37"/>
  <c r="R37" s="1"/>
  <c r="W37" s="1"/>
  <c r="D12"/>
  <c r="N12" s="1"/>
  <c r="S12" s="1"/>
  <c r="O12"/>
  <c r="T12" s="1"/>
  <c r="D159"/>
  <c r="N159" s="1"/>
  <c r="S159" s="1"/>
  <c r="D22"/>
  <c r="N22" s="1"/>
  <c r="S22" s="1"/>
  <c r="N38"/>
  <c r="S38" s="1"/>
  <c r="I37"/>
  <c r="N37" s="1"/>
  <c r="S37" s="1"/>
</calcChain>
</file>

<file path=xl/sharedStrings.xml><?xml version="1.0" encoding="utf-8"?>
<sst xmlns="http://schemas.openxmlformats.org/spreadsheetml/2006/main" count="266" uniqueCount="165">
  <si>
    <t>Tabelul nr.1 la Nota informativă</t>
  </si>
  <si>
    <t>Propuneri de modificare a</t>
  </si>
  <si>
    <t xml:space="preserve"> Anexei nr.1 "Sinteza bugetului de stat pe venituri</t>
  </si>
  <si>
    <t>cheltuieli, deficit și surse de finanțare"</t>
  </si>
  <si>
    <t>mii lei</t>
  </si>
  <si>
    <t>Denumire</t>
  </si>
  <si>
    <t>Codul</t>
  </si>
  <si>
    <t>2014 aprobat</t>
  </si>
  <si>
    <t>propuneri de modificare (+,-)</t>
  </si>
  <si>
    <t>rectificat I (Legea nr.106 din 19.06.2014)</t>
  </si>
  <si>
    <t>rectificat II (Legea nr.182 din 25.07.2014)</t>
  </si>
  <si>
    <t>precizat</t>
  </si>
  <si>
    <t>capitolului / grupei principale</t>
  </si>
  <si>
    <t>paragrafului / grupei</t>
  </si>
  <si>
    <t>Total</t>
  </si>
  <si>
    <t>Componenta de baza</t>
  </si>
  <si>
    <t>Mijloace speciale</t>
  </si>
  <si>
    <t>Fonduri speciale</t>
  </si>
  <si>
    <t>Proiecte finantate din surse externe</t>
  </si>
  <si>
    <t xml:space="preserve">VENITURI, TOTAL </t>
  </si>
  <si>
    <t xml:space="preserve">   </t>
  </si>
  <si>
    <t xml:space="preserve">  </t>
  </si>
  <si>
    <t>Venituri fiscale</t>
  </si>
  <si>
    <t>Impozite pe venit</t>
  </si>
  <si>
    <t xml:space="preserve">Total impozitul pe venitul din persoanelor fizice     </t>
  </si>
  <si>
    <t xml:space="preserve">Total impozitul pe venitul persoanelor juridice       </t>
  </si>
  <si>
    <t>Impozite interne pe marfuri si servicii</t>
  </si>
  <si>
    <t>dintre care</t>
  </si>
  <si>
    <t>Taxa pe valoarea adăugată, total</t>
  </si>
  <si>
    <t>Accize, total</t>
  </si>
  <si>
    <t>Încasările în fondul rutier din taxe, total</t>
  </si>
  <si>
    <t>Impozite asupra comertului exterior si asupra operatiunilor externe</t>
  </si>
  <si>
    <t>Incasari nefiscale</t>
  </si>
  <si>
    <t>Alte venituri din activitatea de intreprinzator si din proprietate</t>
  </si>
  <si>
    <t>Taxele si platile administrative</t>
  </si>
  <si>
    <t>Amenzi și sancțiuni administrative</t>
  </si>
  <si>
    <t>Mijloace speciale ale institutiilor publice</t>
  </si>
  <si>
    <t>Veniturile fondurilor speciale</t>
  </si>
  <si>
    <t>Transferuri</t>
  </si>
  <si>
    <t>Transferuri intre componentele bugetului</t>
  </si>
  <si>
    <t>Transferuri între componentele bugetului de stat, bugetului asigurărilor sociale de stat, fondurilor asigurării obligatorii de asistență medicală și componentele bugetelor unităților administrativ-teritoriale</t>
  </si>
  <si>
    <t>Transferuri intre componenta de baza a bugetelor de nivelul I si II si componenta fonduri speciale ale bugetului de stat</t>
  </si>
  <si>
    <t>Transferuri între componenta de bază a bugetelor de nivelul I și II și componenta mijloace speciale ale bugetului de stat</t>
  </si>
  <si>
    <t>Transferui între fondurile asigurării obligatorii de asistență medicală și componenta mijloace speciale ale bugetului de stat</t>
  </si>
  <si>
    <t>Granturi</t>
  </si>
  <si>
    <t>Granturi interne</t>
  </si>
  <si>
    <t>Granturi externe</t>
  </si>
  <si>
    <t>CHELTUIELI, TOTAL</t>
  </si>
  <si>
    <t>Servicii de stat cu destinație generală</t>
  </si>
  <si>
    <t>Autorități legislative</t>
  </si>
  <si>
    <t>Autorități executive</t>
  </si>
  <si>
    <t>Activitate financiară, bugetar-fiscală și de control</t>
  </si>
  <si>
    <t>Servicii de planificare și statistică</t>
  </si>
  <si>
    <t>Autorități și servicii cu destinație generală neatribuite la alte grupe</t>
  </si>
  <si>
    <t>Organe administrative</t>
  </si>
  <si>
    <t>Activitatea externă</t>
  </si>
  <si>
    <t>Colaborare internațională</t>
  </si>
  <si>
    <t>Misiuni diplomatice</t>
  </si>
  <si>
    <t>Apărarea națională</t>
  </si>
  <si>
    <t>Armata Națională</t>
  </si>
  <si>
    <t>Justiția</t>
  </si>
  <si>
    <t>Instanțe judecătorești</t>
  </si>
  <si>
    <t>Procuratura</t>
  </si>
  <si>
    <t>Autorități din domeniul justiției neatribuite la alte grupe</t>
  </si>
  <si>
    <t>Probațiune</t>
  </si>
  <si>
    <t>Jurisdicția constituțională</t>
  </si>
  <si>
    <t>4'</t>
  </si>
  <si>
    <t>Autoritatea de jurisdicție constituțională</t>
  </si>
  <si>
    <t>Menținerea ordinii publice și securitatea națională</t>
  </si>
  <si>
    <t>Organe ale afacerilor interne</t>
  </si>
  <si>
    <t>Trupe de carabinieri</t>
  </si>
  <si>
    <t>Penitenciare</t>
  </si>
  <si>
    <t>Organe ale securității naționale</t>
  </si>
  <si>
    <t>Poliția de frontieră</t>
  </si>
  <si>
    <t>Protecție civilă și situații excepționale</t>
  </si>
  <si>
    <t>Autorități și servicii de menținere a ordinii publice și de securitate națională, neatribuite la alte grupe</t>
  </si>
  <si>
    <t>Învățămînt</t>
  </si>
  <si>
    <t>Învățămînt preșcolar</t>
  </si>
  <si>
    <t>Învățămînt secundar</t>
  </si>
  <si>
    <t>Învățămînt superior</t>
  </si>
  <si>
    <t>Învățămînt postuniversitar</t>
  </si>
  <si>
    <t>Cursuri și instituții de perfecționare a cadrelor</t>
  </si>
  <si>
    <t>Instituții și activități în domeniul învățămîntului neatribuite la alte grupe</t>
  </si>
  <si>
    <t>Învățămînt mediu de specialitate</t>
  </si>
  <si>
    <t>Transferuri cu destinație specială către bugetele  unităților administrativ-teritoriale</t>
  </si>
  <si>
    <t>Știința și inovarea</t>
  </si>
  <si>
    <t>Cercetări științifice fundamentale</t>
  </si>
  <si>
    <t>Cercetări științifice aplicate</t>
  </si>
  <si>
    <t>Pregătire a cadrelor științifice</t>
  </si>
  <si>
    <t>Instituții și activități în sfera științei și inovării neatribuite la alte grupe</t>
  </si>
  <si>
    <t>Cultura, arta, sportul și activitățile pentru tineret</t>
  </si>
  <si>
    <t>Activități în domeniul culturii</t>
  </si>
  <si>
    <t>Radioteleviziune</t>
  </si>
  <si>
    <t>Presa periodică și edituri</t>
  </si>
  <si>
    <t>Sport</t>
  </si>
  <si>
    <t>Instituții și actvități în domeniul culturii, artei și sportului neatribuite la alte grupe</t>
  </si>
  <si>
    <t>Activități pentru tineret</t>
  </si>
  <si>
    <t>Ocrotirea sănătății</t>
  </si>
  <si>
    <t>Policlinici și centre ale medicilor de familie</t>
  </si>
  <si>
    <t>Servicii și instituții sanitaro-epidemiologice și de profilaxie</t>
  </si>
  <si>
    <t>Instituții și servicii în domeniul ocrotirii sănătății neatribuite la alte grupe</t>
  </si>
  <si>
    <t>Programe naționale de ocrotire a sănătății</t>
  </si>
  <si>
    <t>Servicii legate de asigurarea obligatorie de asistență medicală</t>
  </si>
  <si>
    <t>Asigurarea și asistența socială</t>
  </si>
  <si>
    <t>Pensii ale militarilor</t>
  </si>
  <si>
    <t>Instituții ale asistenței sociale</t>
  </si>
  <si>
    <t>Indexarea eșalonată a depunerilor cetățenilor la "Banca de Economii" S.A.</t>
  </si>
  <si>
    <t>Instituții și servicii în domeniul asigurării și asistenței sociale neatribuite la alte grupe</t>
  </si>
  <si>
    <t>Compensații și îndemnizații nominative</t>
  </si>
  <si>
    <t>Subvenționare a dobînzii și rambursare a creditelor bancare preferențiale acordate populației și cooperativelor de construcție a locuințelor</t>
  </si>
  <si>
    <t>Fonduri de susținere socială a populației</t>
  </si>
  <si>
    <t>Prestații sociale și pensii achitate prin bugetul asigurărilor sociale de stat</t>
  </si>
  <si>
    <t>Transferuri pentru acoperirea deficitului bugetului asigurărilor sociale de stat</t>
  </si>
  <si>
    <t>Susținerea financiară suplimentară a unor beneficiari de pensii și alocații sociale</t>
  </si>
  <si>
    <t>Agricultura, gospodăria silvică, gospodăria piscicolă și gospodăria apelor</t>
  </si>
  <si>
    <t>Agricultura</t>
  </si>
  <si>
    <t>Gospodărie silvică</t>
  </si>
  <si>
    <t>Gospodărie a apelor</t>
  </si>
  <si>
    <t>Activități și servicii în domeniul agriculturii, gospodăriei silvice, gospodăriei piscicole și gospodăriei apelor neatribuite la alte grupe</t>
  </si>
  <si>
    <t>Protecția mediului și hidrometeorologia</t>
  </si>
  <si>
    <t>Protecția mediului</t>
  </si>
  <si>
    <t xml:space="preserve">        </t>
  </si>
  <si>
    <t>Hidrometeorologie</t>
  </si>
  <si>
    <t>Transferuri cu destinație specială către bugetele unităților administrativ-teritoriale</t>
  </si>
  <si>
    <t>Industrie și construcțiile</t>
  </si>
  <si>
    <t>Industrie extractivă</t>
  </si>
  <si>
    <t>Activități și servicii în domeniul industriei și construcțiilor neatribuite la alte grupe</t>
  </si>
  <si>
    <t>Transporturi, gospodăria drumurilor, comunicații și informatica</t>
  </si>
  <si>
    <t>Transport naval</t>
  </si>
  <si>
    <t>Gospodăria drumurilor</t>
  </si>
  <si>
    <t>Activități și servicii în domeniul transporturilor, gospodăriei drumurilor, comunicațiilor și informaticii neatribuite la alte grupe</t>
  </si>
  <si>
    <t>Gospodăria comunală și gospodăria de exploatare a fondului de locuințe</t>
  </si>
  <si>
    <t>Gospodărie de exploatare a fondului de locuințe</t>
  </si>
  <si>
    <t>Gospodărie comunală</t>
  </si>
  <si>
    <t>Activitate sanitară, inclusiv control asupra poluării mediului</t>
  </si>
  <si>
    <t>Complexul pentru combustibil și energie</t>
  </si>
  <si>
    <t>Rețele de gaze</t>
  </si>
  <si>
    <t>Rețele electrice</t>
  </si>
  <si>
    <t>Activități și servicii în complexul pentru combustibil și energie neatribuite la alte grupe</t>
  </si>
  <si>
    <t>Serviciul datoriei de stat</t>
  </si>
  <si>
    <t>Serviciu al datoriei de stat interne</t>
  </si>
  <si>
    <t>Serviciu al datoriei de stat externe</t>
  </si>
  <si>
    <t>Completarea rezervelor de stat</t>
  </si>
  <si>
    <t>Rezerve materiale de stat</t>
  </si>
  <si>
    <t>Alte servicii pentru deservirea rezervelor de stat</t>
  </si>
  <si>
    <t>Alte servicii legate de activitatea economică</t>
  </si>
  <si>
    <t>Susținere de stat a micului business</t>
  </si>
  <si>
    <t>Activitățile și serviciile neatribuite la alte grupe principale</t>
  </si>
  <si>
    <t>Fond de rezervă al Guvernului</t>
  </si>
  <si>
    <t>Transferuri către bugetele unităților administrativ-teritoriale din fondul de susținere financiară a unităților administrativ-teritoriale</t>
  </si>
  <si>
    <t>Transferuri către bugetele unităților administrativ-teritoriale  din fondul de compensare</t>
  </si>
  <si>
    <t>Cheltuieli neatribuite la alte grupe</t>
  </si>
  <si>
    <t>Creditarea netă</t>
  </si>
  <si>
    <t xml:space="preserve">     </t>
  </si>
  <si>
    <t>DEFICIT (-)</t>
  </si>
  <si>
    <t>SURSE DE FINANȚARE</t>
  </si>
  <si>
    <t>Interne</t>
  </si>
  <si>
    <t>Valori mobiliare de stat emise pe piața primară (net)</t>
  </si>
  <si>
    <t>Rascumpararea valorilor mobiliare de stat emisie pentru asigurarea stabilității financiare</t>
  </si>
  <si>
    <t>Alte surse interne</t>
  </si>
  <si>
    <t>Externe</t>
  </si>
  <si>
    <t>Intrări de împrumuturi externe</t>
  </si>
  <si>
    <t>Rambursări de împrumuturi externe</t>
  </si>
  <si>
    <t>Mijloace din vînzarea și privatizarea bunurilor proprietate publică</t>
  </si>
  <si>
    <t>Modificarea soldurilor la conturi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</si>
</sst>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;;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 Cyr"/>
    </font>
    <font>
      <b/>
      <i/>
      <sz val="10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8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 applyFill="1"/>
    <xf numFmtId="0" fontId="5" fillId="0" borderId="0" xfId="0" applyFont="1" applyFill="1" applyAlignment="1">
      <alignment horizontal="center"/>
    </xf>
    <xf numFmtId="164" fontId="7" fillId="0" borderId="0" xfId="0" applyNumberFormat="1" applyFont="1" applyFill="1" applyAlignment="1">
      <alignment horizontal="right"/>
    </xf>
    <xf numFmtId="164" fontId="6" fillId="0" borderId="0" xfId="0" applyNumberFormat="1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wrapText="1"/>
    </xf>
    <xf numFmtId="0" fontId="2" fillId="0" borderId="10" xfId="0" applyFont="1" applyFill="1" applyBorder="1" applyAlignment="1">
      <alignment horizontal="center"/>
    </xf>
    <xf numFmtId="165" fontId="3" fillId="0" borderId="9" xfId="0" applyNumberFormat="1" applyFont="1" applyFill="1" applyBorder="1"/>
    <xf numFmtId="165" fontId="2" fillId="0" borderId="0" xfId="0" applyNumberFormat="1" applyFont="1" applyFill="1" applyBorder="1"/>
    <xf numFmtId="165" fontId="2" fillId="0" borderId="10" xfId="0" applyNumberFormat="1" applyFont="1" applyFill="1" applyBorder="1"/>
    <xf numFmtId="0" fontId="4" fillId="0" borderId="9" xfId="0" applyFont="1" applyFill="1" applyBorder="1"/>
    <xf numFmtId="0" fontId="4" fillId="0" borderId="0" xfId="0" applyFont="1" applyFill="1" applyBorder="1"/>
    <xf numFmtId="0" fontId="4" fillId="0" borderId="10" xfId="0" applyFont="1" applyFill="1" applyBorder="1"/>
    <xf numFmtId="0" fontId="7" fillId="0" borderId="9" xfId="0" applyFont="1" applyFill="1" applyBorder="1"/>
    <xf numFmtId="0" fontId="6" fillId="0" borderId="11" xfId="0" applyFont="1" applyFill="1" applyBorder="1"/>
    <xf numFmtId="0" fontId="6" fillId="0" borderId="12" xfId="0" applyFont="1" applyFill="1" applyBorder="1"/>
    <xf numFmtId="0" fontId="6" fillId="0" borderId="13" xfId="0" applyFont="1" applyFill="1" applyBorder="1"/>
    <xf numFmtId="0" fontId="3" fillId="0" borderId="14" xfId="0" applyFont="1" applyFill="1" applyBorder="1" applyAlignment="1">
      <alignment wrapText="1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64" fontId="3" fillId="0" borderId="14" xfId="0" applyNumberFormat="1" applyFont="1" applyFill="1" applyBorder="1"/>
    <xf numFmtId="164" fontId="3" fillId="0" borderId="15" xfId="0" applyNumberFormat="1" applyFont="1" applyFill="1" applyBorder="1"/>
    <xf numFmtId="164" fontId="3" fillId="0" borderId="16" xfId="0" applyNumberFormat="1" applyFont="1" applyFill="1" applyBorder="1"/>
    <xf numFmtId="164" fontId="7" fillId="0" borderId="14" xfId="0" applyNumberFormat="1" applyFont="1" applyFill="1" applyBorder="1"/>
    <xf numFmtId="164" fontId="7" fillId="0" borderId="15" xfId="0" applyNumberFormat="1" applyFont="1" applyFill="1" applyBorder="1"/>
    <xf numFmtId="164" fontId="7" fillId="0" borderId="16" xfId="0" applyNumberFormat="1" applyFont="1" applyFill="1" applyBorder="1"/>
    <xf numFmtId="164" fontId="7" fillId="0" borderId="17" xfId="0" applyNumberFormat="1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0" fontId="2" fillId="0" borderId="14" xfId="0" applyFont="1" applyFill="1" applyBorder="1"/>
    <xf numFmtId="0" fontId="2" fillId="0" borderId="14" xfId="0" applyFont="1" applyFill="1" applyBorder="1" applyAlignment="1">
      <alignment wrapText="1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2" fillId="0" borderId="15" xfId="0" applyFont="1" applyFill="1" applyBorder="1"/>
    <xf numFmtId="0" fontId="2" fillId="0" borderId="16" xfId="0" applyFont="1" applyFill="1" applyBorder="1"/>
    <xf numFmtId="164" fontId="9" fillId="0" borderId="15" xfId="0" applyNumberFormat="1" applyFont="1" applyFill="1" applyBorder="1"/>
    <xf numFmtId="164" fontId="9" fillId="0" borderId="16" xfId="0" applyNumberFormat="1" applyFont="1" applyFill="1" applyBorder="1"/>
    <xf numFmtId="0" fontId="10" fillId="0" borderId="14" xfId="0" applyFont="1" applyFill="1" applyBorder="1" applyAlignment="1">
      <alignment wrapText="1"/>
    </xf>
    <xf numFmtId="0" fontId="10" fillId="0" borderId="15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164" fontId="10" fillId="0" borderId="14" xfId="0" applyNumberFormat="1" applyFont="1" applyFill="1" applyBorder="1"/>
    <xf numFmtId="164" fontId="10" fillId="0" borderId="15" xfId="0" applyNumberFormat="1" applyFont="1" applyFill="1" applyBorder="1"/>
    <xf numFmtId="164" fontId="10" fillId="0" borderId="16" xfId="0" applyNumberFormat="1" applyFont="1" applyFill="1" applyBorder="1"/>
    <xf numFmtId="164" fontId="11" fillId="0" borderId="14" xfId="0" applyNumberFormat="1" applyFont="1" applyFill="1" applyBorder="1"/>
    <xf numFmtId="164" fontId="11" fillId="0" borderId="15" xfId="0" applyNumberFormat="1" applyFont="1" applyFill="1" applyBorder="1"/>
    <xf numFmtId="164" fontId="12" fillId="0" borderId="15" xfId="0" applyNumberFormat="1" applyFont="1" applyFill="1" applyBorder="1"/>
    <xf numFmtId="164" fontId="12" fillId="0" borderId="16" xfId="0" applyNumberFormat="1" applyFont="1" applyFill="1" applyBorder="1"/>
    <xf numFmtId="0" fontId="10" fillId="0" borderId="15" xfId="0" applyFont="1" applyFill="1" applyBorder="1"/>
    <xf numFmtId="0" fontId="10" fillId="0" borderId="16" xfId="0" applyFont="1" applyFill="1" applyBorder="1"/>
    <xf numFmtId="164" fontId="11" fillId="0" borderId="17" xfId="0" applyNumberFormat="1" applyFont="1" applyFill="1" applyBorder="1"/>
    <xf numFmtId="0" fontId="13" fillId="0" borderId="0" xfId="0" applyFont="1" applyFill="1"/>
    <xf numFmtId="0" fontId="14" fillId="0" borderId="14" xfId="0" applyFont="1" applyFill="1" applyBorder="1" applyAlignment="1">
      <alignment wrapText="1"/>
    </xf>
    <xf numFmtId="0" fontId="14" fillId="0" borderId="15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164" fontId="14" fillId="0" borderId="14" xfId="0" applyNumberFormat="1" applyFont="1" applyFill="1" applyBorder="1"/>
    <xf numFmtId="164" fontId="14" fillId="0" borderId="15" xfId="0" applyNumberFormat="1" applyFont="1" applyFill="1" applyBorder="1"/>
    <xf numFmtId="164" fontId="14" fillId="0" borderId="16" xfId="0" applyNumberFormat="1" applyFont="1" applyFill="1" applyBorder="1"/>
    <xf numFmtId="164" fontId="16" fillId="0" borderId="14" xfId="2" applyNumberFormat="1" applyFont="1" applyFill="1" applyBorder="1" applyAlignment="1"/>
    <xf numFmtId="164" fontId="16" fillId="0" borderId="15" xfId="2" applyNumberFormat="1" applyFont="1" applyFill="1" applyBorder="1" applyAlignment="1"/>
    <xf numFmtId="164" fontId="17" fillId="0" borderId="15" xfId="0" applyNumberFormat="1" applyFont="1" applyFill="1" applyBorder="1"/>
    <xf numFmtId="164" fontId="17" fillId="0" borderId="16" xfId="0" applyNumberFormat="1" applyFont="1" applyFill="1" applyBorder="1"/>
    <xf numFmtId="0" fontId="14" fillId="0" borderId="15" xfId="0" applyFont="1" applyFill="1" applyBorder="1"/>
    <xf numFmtId="0" fontId="14" fillId="0" borderId="16" xfId="0" applyFont="1" applyFill="1" applyBorder="1"/>
    <xf numFmtId="164" fontId="16" fillId="0" borderId="17" xfId="2" applyNumberFormat="1" applyFont="1" applyFill="1" applyBorder="1" applyAlignment="1"/>
    <xf numFmtId="0" fontId="18" fillId="0" borderId="0" xfId="0" applyFont="1" applyFill="1"/>
    <xf numFmtId="164" fontId="16" fillId="0" borderId="14" xfId="3" applyNumberFormat="1" applyFont="1" applyFill="1" applyBorder="1" applyAlignment="1"/>
    <xf numFmtId="164" fontId="16" fillId="0" borderId="15" xfId="3" applyNumberFormat="1" applyFont="1" applyFill="1" applyBorder="1" applyAlignment="1"/>
    <xf numFmtId="164" fontId="16" fillId="0" borderId="15" xfId="0" applyNumberFormat="1" applyFont="1" applyFill="1" applyBorder="1"/>
    <xf numFmtId="164" fontId="16" fillId="0" borderId="16" xfId="0" applyNumberFormat="1" applyFont="1" applyFill="1" applyBorder="1"/>
    <xf numFmtId="0" fontId="14" fillId="0" borderId="14" xfId="0" applyFont="1" applyFill="1" applyBorder="1"/>
    <xf numFmtId="164" fontId="16" fillId="0" borderId="17" xfId="3" applyNumberFormat="1" applyFont="1" applyFill="1" applyBorder="1" applyAlignment="1"/>
    <xf numFmtId="164" fontId="16" fillId="0" borderId="14" xfId="0" applyNumberFormat="1" applyFont="1" applyFill="1" applyBorder="1"/>
    <xf numFmtId="164" fontId="16" fillId="0" borderId="17" xfId="0" applyNumberFormat="1" applyFont="1" applyFill="1" applyBorder="1"/>
    <xf numFmtId="164" fontId="7" fillId="0" borderId="14" xfId="4" applyNumberFormat="1" applyFont="1" applyFill="1" applyBorder="1" applyAlignment="1"/>
    <xf numFmtId="164" fontId="6" fillId="0" borderId="15" xfId="4" applyNumberFormat="1" applyFont="1" applyFill="1" applyBorder="1" applyAlignment="1"/>
    <xf numFmtId="164" fontId="7" fillId="0" borderId="17" xfId="4" applyNumberFormat="1" applyFont="1" applyFill="1" applyBorder="1" applyAlignment="1"/>
    <xf numFmtId="0" fontId="3" fillId="0" borderId="14" xfId="0" applyFont="1" applyFill="1" applyBorder="1"/>
    <xf numFmtId="164" fontId="7" fillId="0" borderId="14" xfId="5" applyNumberFormat="1" applyFont="1" applyFill="1" applyBorder="1" applyAlignment="1"/>
    <xf numFmtId="164" fontId="7" fillId="0" borderId="15" xfId="5" applyNumberFormat="1" applyFont="1" applyFill="1" applyBorder="1" applyAlignment="1"/>
    <xf numFmtId="164" fontId="7" fillId="0" borderId="16" xfId="5" applyNumberFormat="1" applyFont="1" applyFill="1" applyBorder="1" applyAlignment="1"/>
    <xf numFmtId="164" fontId="7" fillId="0" borderId="17" xfId="5" applyNumberFormat="1" applyFont="1" applyFill="1" applyBorder="1" applyAlignment="1"/>
    <xf numFmtId="164" fontId="7" fillId="0" borderId="14" xfId="6" applyNumberFormat="1" applyFont="1" applyFill="1" applyBorder="1" applyAlignment="1"/>
    <xf numFmtId="164" fontId="6" fillId="0" borderId="15" xfId="6" applyNumberFormat="1" applyFont="1" applyFill="1" applyBorder="1" applyAlignment="1"/>
    <xf numFmtId="164" fontId="7" fillId="0" borderId="17" xfId="6" applyNumberFormat="1" applyFont="1" applyFill="1" applyBorder="1" applyAlignment="1"/>
    <xf numFmtId="164" fontId="7" fillId="0" borderId="14" xfId="7" applyNumberFormat="1" applyFont="1" applyFill="1" applyBorder="1" applyAlignment="1"/>
    <xf numFmtId="164" fontId="6" fillId="0" borderId="15" xfId="7" applyNumberFormat="1" applyFont="1" applyFill="1" applyBorder="1" applyAlignment="1"/>
    <xf numFmtId="164" fontId="7" fillId="0" borderId="17" xfId="7" applyNumberFormat="1" applyFont="1" applyFill="1" applyBorder="1" applyAlignment="1"/>
    <xf numFmtId="164" fontId="7" fillId="0" borderId="14" xfId="8" applyNumberFormat="1" applyFont="1" applyFill="1" applyBorder="1" applyAlignment="1"/>
    <xf numFmtId="164" fontId="6" fillId="0" borderId="15" xfId="8" applyNumberFormat="1" applyFont="1" applyFill="1" applyBorder="1" applyAlignment="1"/>
    <xf numFmtId="164" fontId="6" fillId="0" borderId="16" xfId="8" applyNumberFormat="1" applyFont="1" applyFill="1" applyBorder="1" applyAlignment="1"/>
    <xf numFmtId="164" fontId="7" fillId="0" borderId="17" xfId="8" applyNumberFormat="1" applyFont="1" applyFill="1" applyBorder="1" applyAlignment="1"/>
    <xf numFmtId="164" fontId="7" fillId="0" borderId="14" xfId="9" applyNumberFormat="1" applyFont="1" applyFill="1" applyBorder="1" applyAlignment="1"/>
    <xf numFmtId="164" fontId="6" fillId="0" borderId="15" xfId="9" applyNumberFormat="1" applyFont="1" applyFill="1" applyBorder="1" applyAlignment="1"/>
    <xf numFmtId="164" fontId="6" fillId="0" borderId="16" xfId="9" applyNumberFormat="1" applyFont="1" applyFill="1" applyBorder="1" applyAlignment="1"/>
    <xf numFmtId="164" fontId="7" fillId="0" borderId="17" xfId="9" applyNumberFormat="1" applyFont="1" applyFill="1" applyBorder="1" applyAlignment="1"/>
    <xf numFmtId="164" fontId="7" fillId="0" borderId="14" xfId="10" applyNumberFormat="1" applyFont="1" applyFill="1" applyBorder="1" applyAlignment="1"/>
    <xf numFmtId="164" fontId="6" fillId="0" borderId="15" xfId="10" applyNumberFormat="1" applyFont="1" applyFill="1" applyBorder="1" applyAlignment="1"/>
    <xf numFmtId="164" fontId="6" fillId="0" borderId="16" xfId="10" applyNumberFormat="1" applyFont="1" applyFill="1" applyBorder="1" applyAlignment="1"/>
    <xf numFmtId="164" fontId="7" fillId="0" borderId="17" xfId="10" applyNumberFormat="1" applyFont="1" applyFill="1" applyBorder="1" applyAlignment="1"/>
    <xf numFmtId="0" fontId="7" fillId="0" borderId="14" xfId="0" applyFont="1" applyFill="1" applyBorder="1" applyAlignment="1">
      <alignment wrapText="1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164" fontId="7" fillId="0" borderId="14" xfId="0" applyNumberFormat="1" applyFont="1" applyFill="1" applyBorder="1" applyAlignment="1">
      <alignment wrapText="1"/>
    </xf>
    <xf numFmtId="164" fontId="7" fillId="0" borderId="15" xfId="10" applyNumberFormat="1" applyFont="1" applyFill="1" applyBorder="1" applyAlignment="1"/>
    <xf numFmtId="164" fontId="7" fillId="0" borderId="16" xfId="10" applyNumberFormat="1" applyFont="1" applyFill="1" applyBorder="1" applyAlignment="1"/>
    <xf numFmtId="0" fontId="7" fillId="0" borderId="15" xfId="0" applyFont="1" applyFill="1" applyBorder="1"/>
    <xf numFmtId="0" fontId="7" fillId="0" borderId="16" xfId="0" applyFont="1" applyFill="1" applyBorder="1"/>
    <xf numFmtId="0" fontId="7" fillId="2" borderId="0" xfId="0" applyFont="1" applyFill="1"/>
    <xf numFmtId="164" fontId="3" fillId="0" borderId="14" xfId="0" applyNumberFormat="1" applyFont="1" applyFill="1" applyBorder="1" applyAlignment="1">
      <alignment wrapText="1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wrapText="1"/>
    </xf>
    <xf numFmtId="0" fontId="2" fillId="0" borderId="15" xfId="0" applyFont="1" applyFill="1" applyBorder="1" applyAlignment="1">
      <alignment horizontal="right"/>
    </xf>
    <xf numFmtId="0" fontId="2" fillId="0" borderId="16" xfId="0" applyFont="1" applyFill="1" applyBorder="1" applyAlignment="1">
      <alignment horizontal="right"/>
    </xf>
    <xf numFmtId="0" fontId="4" fillId="0" borderId="15" xfId="0" applyFont="1" applyFill="1" applyBorder="1"/>
    <xf numFmtId="0" fontId="4" fillId="0" borderId="16" xfId="0" applyFont="1" applyFill="1" applyBorder="1"/>
    <xf numFmtId="0" fontId="3" fillId="0" borderId="1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right"/>
    </xf>
    <xf numFmtId="0" fontId="3" fillId="0" borderId="18" xfId="0" applyFont="1" applyFill="1" applyBorder="1" applyAlignment="1">
      <alignment wrapText="1"/>
    </xf>
    <xf numFmtId="0" fontId="3" fillId="0" borderId="19" xfId="0" applyFont="1" applyFill="1" applyBorder="1" applyAlignment="1">
      <alignment horizontal="right"/>
    </xf>
    <xf numFmtId="0" fontId="3" fillId="0" borderId="20" xfId="0" applyFont="1" applyFill="1" applyBorder="1" applyAlignment="1">
      <alignment horizontal="right"/>
    </xf>
    <xf numFmtId="164" fontId="3" fillId="0" borderId="18" xfId="0" applyNumberFormat="1" applyFont="1" applyFill="1" applyBorder="1"/>
    <xf numFmtId="164" fontId="3" fillId="0" borderId="19" xfId="0" applyNumberFormat="1" applyFont="1" applyFill="1" applyBorder="1"/>
    <xf numFmtId="164" fontId="3" fillId="0" borderId="20" xfId="0" applyNumberFormat="1" applyFont="1" applyFill="1" applyBorder="1"/>
    <xf numFmtId="164" fontId="7" fillId="0" borderId="18" xfId="0" applyNumberFormat="1" applyFont="1" applyFill="1" applyBorder="1"/>
    <xf numFmtId="164" fontId="7" fillId="0" borderId="19" xfId="0" applyNumberFormat="1" applyFont="1" applyFill="1" applyBorder="1"/>
    <xf numFmtId="164" fontId="7" fillId="0" borderId="20" xfId="0" applyNumberFormat="1" applyFont="1" applyFill="1" applyBorder="1"/>
    <xf numFmtId="0" fontId="3" fillId="3" borderId="18" xfId="0" applyFont="1" applyFill="1" applyBorder="1"/>
    <xf numFmtId="0" fontId="3" fillId="3" borderId="19" xfId="0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164" fontId="7" fillId="0" borderId="21" xfId="0" applyNumberFormat="1" applyFont="1" applyFill="1" applyBorder="1"/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horizontal="right"/>
    </xf>
    <xf numFmtId="165" fontId="3" fillId="0" borderId="22" xfId="0" applyNumberFormat="1" applyFont="1" applyBorder="1"/>
    <xf numFmtId="165" fontId="2" fillId="0" borderId="22" xfId="0" applyNumberFormat="1" applyFont="1" applyBorder="1"/>
    <xf numFmtId="0" fontId="4" fillId="4" borderId="0" xfId="0" applyFont="1" applyFill="1"/>
    <xf numFmtId="164" fontId="4" fillId="0" borderId="0" xfId="0" applyNumberFormat="1" applyFont="1"/>
    <xf numFmtId="0" fontId="4" fillId="5" borderId="0" xfId="0" applyFont="1" applyFill="1"/>
    <xf numFmtId="0" fontId="2" fillId="0" borderId="24" xfId="0" applyFont="1" applyBorder="1" applyAlignment="1">
      <alignment wrapText="1"/>
    </xf>
    <xf numFmtId="0" fontId="2" fillId="0" borderId="17" xfId="0" applyFont="1" applyBorder="1" applyAlignment="1">
      <alignment horizontal="right"/>
    </xf>
    <xf numFmtId="165" fontId="3" fillId="0" borderId="24" xfId="0" applyNumberFormat="1" applyFont="1" applyBorder="1"/>
    <xf numFmtId="165" fontId="2" fillId="0" borderId="24" xfId="0" applyNumberFormat="1" applyFont="1" applyBorder="1"/>
    <xf numFmtId="0" fontId="3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6">
    <cellStyle name="Normal" xfId="0" builtinId="0"/>
    <cellStyle name="Normal 11" xfId="8"/>
    <cellStyle name="Normal 12" xfId="6"/>
    <cellStyle name="Normal 13" xfId="11"/>
    <cellStyle name="Normal 15" xfId="7"/>
    <cellStyle name="Normal 16" xfId="12"/>
    <cellStyle name="Normal 17" xfId="5"/>
    <cellStyle name="Normal 18" xfId="4"/>
    <cellStyle name="Normal 19" xfId="3"/>
    <cellStyle name="Normal 2" xfId="1"/>
    <cellStyle name="Normal 21" xfId="2"/>
    <cellStyle name="Normal 5" xfId="13"/>
    <cellStyle name="Normal 6" xfId="14"/>
    <cellStyle name="Normal 7" xfId="10"/>
    <cellStyle name="Normal 8" xfId="9"/>
    <cellStyle name="Normal 9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AL2410"/>
  <sheetViews>
    <sheetView showZeros="0" tabSelected="1" view="pageBreakPreview" zoomScale="115" zoomScaleNormal="100" zoomScaleSheetLayoutView="115" workbookViewId="0">
      <pane xSplit="3" ySplit="9" topLeftCell="X10" activePane="bottomRight" state="frozen"/>
      <selection pane="topRight" activeCell="D1" sqref="D1"/>
      <selection pane="bottomLeft" activeCell="A9" sqref="A9"/>
      <selection pane="bottomRight" activeCell="A6" sqref="A6"/>
    </sheetView>
  </sheetViews>
  <sheetFormatPr defaultRowHeight="15.75"/>
  <cols>
    <col min="1" max="1" width="40.140625" style="14" customWidth="1"/>
    <col min="2" max="2" width="7.85546875" style="14" customWidth="1"/>
    <col min="3" max="3" width="6.7109375" style="14" customWidth="1"/>
    <col min="4" max="4" width="11" style="164" hidden="1" customWidth="1"/>
    <col min="5" max="5" width="11.42578125" style="14" hidden="1" customWidth="1"/>
    <col min="6" max="6" width="9.7109375" style="14" hidden="1" customWidth="1"/>
    <col min="7" max="7" width="9.42578125" style="14" hidden="1" customWidth="1"/>
    <col min="8" max="8" width="10" style="14" hidden="1" customWidth="1"/>
    <col min="9" max="9" width="8.28515625" style="5" hidden="1" customWidth="1"/>
    <col min="10" max="10" width="8.140625" style="5" hidden="1" customWidth="1"/>
    <col min="11" max="11" width="8" style="5" hidden="1" customWidth="1"/>
    <col min="12" max="12" width="7" style="5" hidden="1" customWidth="1"/>
    <col min="13" max="13" width="9.85546875" style="5" hidden="1" customWidth="1"/>
    <col min="14" max="14" width="10.7109375" style="5" hidden="1" customWidth="1"/>
    <col min="15" max="15" width="9.5703125" style="5" hidden="1" customWidth="1"/>
    <col min="16" max="16" width="8.28515625" style="5" hidden="1" customWidth="1"/>
    <col min="17" max="17" width="8.42578125" style="5" hidden="1" customWidth="1"/>
    <col min="18" max="18" width="10.28515625" style="5" hidden="1" customWidth="1"/>
    <col min="19" max="19" width="9.5703125" style="157" hidden="1" customWidth="1"/>
    <col min="20" max="20" width="9.7109375" style="157" hidden="1" customWidth="1"/>
    <col min="21" max="22" width="9.140625" style="157" hidden="1" customWidth="1"/>
    <col min="23" max="23" width="8.5703125" style="157" hidden="1" customWidth="1"/>
    <col min="24" max="24" width="10.5703125" style="6" customWidth="1"/>
    <col min="25" max="25" width="10.28515625" style="5" customWidth="1"/>
    <col min="26" max="26" width="9" style="5" customWidth="1"/>
    <col min="27" max="27" width="9.140625" style="5" customWidth="1"/>
    <col min="28" max="28" width="10.140625" style="159" customWidth="1"/>
    <col min="29" max="30" width="10.42578125" style="5" bestFit="1" customWidth="1"/>
    <col min="31" max="33" width="9.140625" style="5"/>
    <col min="34" max="34" width="11" style="6" bestFit="1" customWidth="1"/>
    <col min="35" max="35" width="10.28515625" style="5" customWidth="1"/>
    <col min="36" max="37" width="9.140625" style="5"/>
    <col min="38" max="38" width="10.28515625" style="5" customWidth="1"/>
    <col min="39" max="16384" width="9.140625" style="5"/>
  </cols>
  <sheetData>
    <row r="1" spans="1:38" ht="6.75" customHeight="1">
      <c r="A1" s="1"/>
      <c r="B1" s="1"/>
      <c r="C1" s="1"/>
      <c r="D1" s="2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3"/>
      <c r="Z1" s="3"/>
      <c r="AA1" s="3"/>
      <c r="AB1" s="3"/>
    </row>
    <row r="2" spans="1:38">
      <c r="A2" s="1"/>
      <c r="B2" s="7"/>
      <c r="C2" s="1"/>
      <c r="D2" s="2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8"/>
      <c r="Y2" s="7"/>
      <c r="Z2" s="7"/>
      <c r="AA2" s="7"/>
      <c r="AB2" s="3"/>
      <c r="AH2" s="173" t="s">
        <v>0</v>
      </c>
      <c r="AI2" s="174"/>
      <c r="AJ2" s="174"/>
      <c r="AK2" s="174"/>
      <c r="AL2" s="174"/>
    </row>
    <row r="3" spans="1:38">
      <c r="A3" s="2"/>
      <c r="B3" s="1"/>
      <c r="C3" s="1"/>
      <c r="D3" s="2"/>
      <c r="E3" s="1"/>
      <c r="F3" s="1"/>
      <c r="G3" s="175"/>
      <c r="H3" s="17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9"/>
      <c r="Y3" s="10"/>
      <c r="Z3" s="176" t="s">
        <v>1</v>
      </c>
      <c r="AA3" s="177"/>
      <c r="AB3" s="177"/>
      <c r="AC3" s="177"/>
      <c r="AD3" s="177"/>
      <c r="AL3" s="11"/>
    </row>
    <row r="4" spans="1:38" ht="13.5" customHeight="1">
      <c r="A4" s="178" t="s">
        <v>2</v>
      </c>
      <c r="B4" s="178"/>
      <c r="C4" s="178"/>
      <c r="D4" s="178"/>
      <c r="E4" s="178"/>
      <c r="F4" s="178"/>
      <c r="G4" s="178"/>
      <c r="H4" s="178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80"/>
      <c r="AD4" s="180"/>
      <c r="AE4" s="180"/>
      <c r="AF4" s="180"/>
      <c r="AG4" s="180"/>
      <c r="AH4" s="180"/>
      <c r="AI4" s="180"/>
      <c r="AJ4" s="180"/>
      <c r="AK4" s="180"/>
      <c r="AL4" s="180"/>
    </row>
    <row r="5" spans="1:38" ht="12.75" customHeight="1">
      <c r="A5" s="178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80"/>
      <c r="AD5" s="180"/>
      <c r="AE5" s="180"/>
      <c r="AF5" s="180"/>
      <c r="AG5" s="180"/>
      <c r="AH5" s="180"/>
      <c r="AI5" s="180"/>
      <c r="AJ5" s="180"/>
      <c r="AK5" s="180"/>
      <c r="AL5" s="180"/>
    </row>
    <row r="6" spans="1:38" ht="19.5" customHeight="1" thickBot="1">
      <c r="A6" s="1"/>
      <c r="B6" s="12"/>
      <c r="C6" s="12"/>
      <c r="D6" s="13"/>
      <c r="E6" s="12"/>
      <c r="F6" s="12"/>
      <c r="G6" s="1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15"/>
      <c r="Y6" s="7"/>
      <c r="Z6" s="7"/>
      <c r="AA6" s="7"/>
      <c r="AB6" s="3"/>
      <c r="AL6" s="16" t="s">
        <v>4</v>
      </c>
    </row>
    <row r="7" spans="1:38" ht="10.5" customHeight="1">
      <c r="A7" s="165" t="s">
        <v>5</v>
      </c>
      <c r="B7" s="181" t="s">
        <v>6</v>
      </c>
      <c r="C7" s="182"/>
      <c r="D7" s="165" t="s">
        <v>7</v>
      </c>
      <c r="E7" s="166"/>
      <c r="F7" s="166"/>
      <c r="G7" s="166"/>
      <c r="H7" s="167"/>
      <c r="I7" s="165" t="s">
        <v>8</v>
      </c>
      <c r="J7" s="166"/>
      <c r="K7" s="166"/>
      <c r="L7" s="166"/>
      <c r="M7" s="167"/>
      <c r="N7" s="165" t="s">
        <v>9</v>
      </c>
      <c r="O7" s="166"/>
      <c r="P7" s="166"/>
      <c r="Q7" s="166"/>
      <c r="R7" s="167"/>
      <c r="S7" s="165" t="s">
        <v>8</v>
      </c>
      <c r="T7" s="166"/>
      <c r="U7" s="166"/>
      <c r="V7" s="166"/>
      <c r="W7" s="167"/>
      <c r="X7" s="165" t="s">
        <v>10</v>
      </c>
      <c r="Y7" s="166"/>
      <c r="Z7" s="166"/>
      <c r="AA7" s="166"/>
      <c r="AB7" s="167"/>
      <c r="AC7" s="165" t="s">
        <v>8</v>
      </c>
      <c r="AD7" s="166"/>
      <c r="AE7" s="166"/>
      <c r="AF7" s="166"/>
      <c r="AG7" s="167"/>
      <c r="AH7" s="171" t="s">
        <v>11</v>
      </c>
      <c r="AI7" s="166"/>
      <c r="AJ7" s="166"/>
      <c r="AK7" s="166"/>
      <c r="AL7" s="167"/>
    </row>
    <row r="8" spans="1:38" ht="8.25" customHeight="1">
      <c r="A8" s="168"/>
      <c r="B8" s="183"/>
      <c r="C8" s="184"/>
      <c r="D8" s="168"/>
      <c r="E8" s="169"/>
      <c r="F8" s="169"/>
      <c r="G8" s="169"/>
      <c r="H8" s="170"/>
      <c r="I8" s="168"/>
      <c r="J8" s="169"/>
      <c r="K8" s="169"/>
      <c r="L8" s="169"/>
      <c r="M8" s="170"/>
      <c r="N8" s="168"/>
      <c r="O8" s="169"/>
      <c r="P8" s="169"/>
      <c r="Q8" s="169"/>
      <c r="R8" s="170"/>
      <c r="S8" s="168"/>
      <c r="T8" s="169"/>
      <c r="U8" s="169"/>
      <c r="V8" s="169"/>
      <c r="W8" s="170"/>
      <c r="X8" s="168"/>
      <c r="Y8" s="169"/>
      <c r="Z8" s="169"/>
      <c r="AA8" s="169"/>
      <c r="AB8" s="170"/>
      <c r="AC8" s="168"/>
      <c r="AD8" s="169"/>
      <c r="AE8" s="169"/>
      <c r="AF8" s="169"/>
      <c r="AG8" s="170"/>
      <c r="AH8" s="172"/>
      <c r="AI8" s="169"/>
      <c r="AJ8" s="169"/>
      <c r="AK8" s="169"/>
      <c r="AL8" s="170"/>
    </row>
    <row r="9" spans="1:38" s="1" customFormat="1" ht="66" customHeight="1">
      <c r="A9" s="168"/>
      <c r="B9" s="17" t="s">
        <v>12</v>
      </c>
      <c r="C9" s="18" t="s">
        <v>13</v>
      </c>
      <c r="D9" s="19" t="s">
        <v>14</v>
      </c>
      <c r="E9" s="20" t="s">
        <v>15</v>
      </c>
      <c r="F9" s="20" t="s">
        <v>16</v>
      </c>
      <c r="G9" s="20" t="s">
        <v>17</v>
      </c>
      <c r="H9" s="18" t="s">
        <v>18</v>
      </c>
      <c r="I9" s="19" t="s">
        <v>14</v>
      </c>
      <c r="J9" s="20" t="s">
        <v>15</v>
      </c>
      <c r="K9" s="20" t="s">
        <v>16</v>
      </c>
      <c r="L9" s="20" t="s">
        <v>17</v>
      </c>
      <c r="M9" s="18" t="s">
        <v>18</v>
      </c>
      <c r="N9" s="19" t="s">
        <v>14</v>
      </c>
      <c r="O9" s="20" t="s">
        <v>15</v>
      </c>
      <c r="P9" s="20" t="s">
        <v>16</v>
      </c>
      <c r="Q9" s="20" t="s">
        <v>17</v>
      </c>
      <c r="R9" s="18" t="s">
        <v>18</v>
      </c>
      <c r="S9" s="19" t="s">
        <v>14</v>
      </c>
      <c r="T9" s="20" t="s">
        <v>15</v>
      </c>
      <c r="U9" s="20" t="s">
        <v>16</v>
      </c>
      <c r="V9" s="20" t="s">
        <v>17</v>
      </c>
      <c r="W9" s="18" t="s">
        <v>18</v>
      </c>
      <c r="X9" s="19" t="s">
        <v>14</v>
      </c>
      <c r="Y9" s="20" t="s">
        <v>15</v>
      </c>
      <c r="Z9" s="20" t="s">
        <v>16</v>
      </c>
      <c r="AA9" s="20" t="s">
        <v>17</v>
      </c>
      <c r="AB9" s="18" t="s">
        <v>18</v>
      </c>
      <c r="AC9" s="19" t="s">
        <v>14</v>
      </c>
      <c r="AD9" s="20" t="s">
        <v>15</v>
      </c>
      <c r="AE9" s="20" t="s">
        <v>16</v>
      </c>
      <c r="AF9" s="20" t="s">
        <v>17</v>
      </c>
      <c r="AG9" s="18" t="s">
        <v>18</v>
      </c>
      <c r="AH9" s="21" t="s">
        <v>14</v>
      </c>
      <c r="AI9" s="20" t="s">
        <v>15</v>
      </c>
      <c r="AJ9" s="20" t="s">
        <v>16</v>
      </c>
      <c r="AK9" s="20" t="s">
        <v>17</v>
      </c>
      <c r="AL9" s="18" t="s">
        <v>18</v>
      </c>
    </row>
    <row r="10" spans="1:38" s="3" customFormat="1" ht="9" customHeight="1">
      <c r="A10" s="22"/>
      <c r="B10" s="12"/>
      <c r="C10" s="23"/>
      <c r="D10" s="24"/>
      <c r="E10" s="25"/>
      <c r="F10" s="25"/>
      <c r="G10" s="25"/>
      <c r="H10" s="26"/>
      <c r="I10" s="24"/>
      <c r="J10" s="25"/>
      <c r="K10" s="25"/>
      <c r="L10" s="25"/>
      <c r="M10" s="26"/>
      <c r="N10" s="27"/>
      <c r="O10" s="28"/>
      <c r="P10" s="28"/>
      <c r="Q10" s="28"/>
      <c r="R10" s="29"/>
      <c r="S10" s="27"/>
      <c r="T10" s="28"/>
      <c r="U10" s="28"/>
      <c r="V10" s="28"/>
      <c r="W10" s="29"/>
      <c r="X10" s="30"/>
      <c r="Y10" s="31"/>
      <c r="Z10" s="32"/>
      <c r="AA10" s="32"/>
      <c r="AB10" s="33"/>
      <c r="AC10" s="27"/>
      <c r="AD10" s="28"/>
      <c r="AE10" s="28"/>
      <c r="AF10" s="28"/>
      <c r="AG10" s="29"/>
      <c r="AH10" s="4"/>
    </row>
    <row r="11" spans="1:38" s="2" customFormat="1" ht="12.75">
      <c r="A11" s="34" t="s">
        <v>19</v>
      </c>
      <c r="B11" s="35" t="s">
        <v>20</v>
      </c>
      <c r="C11" s="36" t="s">
        <v>21</v>
      </c>
      <c r="D11" s="37">
        <v>25814830.300000001</v>
      </c>
      <c r="E11" s="38" t="e">
        <f>#REF!</f>
        <v>#REF!</v>
      </c>
      <c r="F11" s="38" t="e">
        <f>#REF!</f>
        <v>#REF!</v>
      </c>
      <c r="G11" s="38" t="e">
        <f>#REF!+G29</f>
        <v>#REF!</v>
      </c>
      <c r="H11" s="39" t="e">
        <f>#REF!</f>
        <v>#REF!</v>
      </c>
      <c r="I11" s="37" t="e">
        <f>J11+K11+L11+M11</f>
        <v>#REF!</v>
      </c>
      <c r="J11" s="38" t="e">
        <f>#REF!</f>
        <v>#REF!</v>
      </c>
      <c r="K11" s="38"/>
      <c r="L11" s="38"/>
      <c r="M11" s="39" t="e">
        <f>#REF!</f>
        <v>#REF!</v>
      </c>
      <c r="N11" s="37" t="e">
        <f>D11+I11</f>
        <v>#REF!</v>
      </c>
      <c r="O11" s="38" t="e">
        <f t="shared" ref="O11:R19" si="0">E11+J11</f>
        <v>#REF!</v>
      </c>
      <c r="P11" s="38" t="e">
        <f t="shared" si="0"/>
        <v>#REF!</v>
      </c>
      <c r="Q11" s="38" t="e">
        <f t="shared" si="0"/>
        <v>#REF!</v>
      </c>
      <c r="R11" s="39" t="e">
        <f t="shared" si="0"/>
        <v>#REF!</v>
      </c>
      <c r="S11" s="37" t="e">
        <f>X11-N11</f>
        <v>#REF!</v>
      </c>
      <c r="T11" s="38" t="e">
        <f t="shared" ref="T11:W19" si="1">Y11-O11</f>
        <v>#REF!</v>
      </c>
      <c r="U11" s="38" t="e">
        <f t="shared" si="1"/>
        <v>#REF!</v>
      </c>
      <c r="V11" s="38" t="e">
        <f t="shared" si="1"/>
        <v>#REF!</v>
      </c>
      <c r="W11" s="39" t="e">
        <f t="shared" si="1"/>
        <v>#REF!</v>
      </c>
      <c r="X11" s="40">
        <v>27220315.100000001</v>
      </c>
      <c r="Y11" s="41">
        <v>24297570.599999998</v>
      </c>
      <c r="Z11" s="41">
        <v>741839.9</v>
      </c>
      <c r="AA11" s="41">
        <v>428453.6</v>
      </c>
      <c r="AB11" s="42">
        <v>1772520</v>
      </c>
      <c r="AC11" s="37">
        <v>349690</v>
      </c>
      <c r="AD11" s="38">
        <v>349690</v>
      </c>
      <c r="AE11" s="38">
        <v>0</v>
      </c>
      <c r="AF11" s="38">
        <v>0</v>
      </c>
      <c r="AG11" s="39">
        <v>0</v>
      </c>
      <c r="AH11" s="43">
        <v>27570005.100000001</v>
      </c>
      <c r="AI11" s="41">
        <v>24647260.599999998</v>
      </c>
      <c r="AJ11" s="41">
        <v>741839.9</v>
      </c>
      <c r="AK11" s="41">
        <v>428453.6</v>
      </c>
      <c r="AL11" s="42">
        <v>1772520</v>
      </c>
    </row>
    <row r="12" spans="1:38" s="4" customFormat="1">
      <c r="A12" s="34" t="s">
        <v>22</v>
      </c>
      <c r="B12" s="35">
        <v>110</v>
      </c>
      <c r="C12" s="36" t="s">
        <v>21</v>
      </c>
      <c r="D12" s="37" t="e">
        <f>SUM(E12:H12)</f>
        <v>#REF!</v>
      </c>
      <c r="E12" s="38" t="e">
        <f>E13+E16+E21</f>
        <v>#REF!</v>
      </c>
      <c r="F12" s="38">
        <v>0</v>
      </c>
      <c r="G12" s="38">
        <v>0</v>
      </c>
      <c r="H12" s="39">
        <v>0</v>
      </c>
      <c r="I12" s="37"/>
      <c r="J12" s="38"/>
      <c r="K12" s="38"/>
      <c r="L12" s="38"/>
      <c r="M12" s="39"/>
      <c r="N12" s="37" t="e">
        <f t="shared" ref="N12:R27" si="2">D12+I12</f>
        <v>#REF!</v>
      </c>
      <c r="O12" s="38" t="e">
        <f t="shared" si="0"/>
        <v>#REF!</v>
      </c>
      <c r="P12" s="38">
        <f t="shared" si="0"/>
        <v>0</v>
      </c>
      <c r="Q12" s="38">
        <f t="shared" si="0"/>
        <v>0</v>
      </c>
      <c r="R12" s="39">
        <f t="shared" si="0"/>
        <v>0</v>
      </c>
      <c r="S12" s="37" t="e">
        <f t="shared" ref="S12:W27" si="3">X12-N12</f>
        <v>#REF!</v>
      </c>
      <c r="T12" s="38" t="e">
        <f t="shared" si="1"/>
        <v>#REF!</v>
      </c>
      <c r="U12" s="38">
        <f t="shared" si="1"/>
        <v>0</v>
      </c>
      <c r="V12" s="38">
        <f t="shared" si="1"/>
        <v>0</v>
      </c>
      <c r="W12" s="39">
        <f t="shared" si="1"/>
        <v>0</v>
      </c>
      <c r="X12" s="40">
        <v>22428520.499999996</v>
      </c>
      <c r="Y12" s="41">
        <v>22428520.499999996</v>
      </c>
      <c r="Z12" s="41"/>
      <c r="AA12" s="41"/>
      <c r="AB12" s="42"/>
      <c r="AC12" s="37">
        <v>-124935</v>
      </c>
      <c r="AD12" s="38">
        <v>-124935</v>
      </c>
      <c r="AE12" s="44">
        <v>0</v>
      </c>
      <c r="AF12" s="44">
        <v>0</v>
      </c>
      <c r="AG12" s="45">
        <v>0</v>
      </c>
      <c r="AH12" s="43">
        <v>22303585.499999996</v>
      </c>
      <c r="AI12" s="41">
        <v>22303585.499999996</v>
      </c>
      <c r="AJ12" s="41">
        <v>0</v>
      </c>
      <c r="AK12" s="41">
        <v>0</v>
      </c>
      <c r="AL12" s="42">
        <v>0</v>
      </c>
    </row>
    <row r="13" spans="1:38" s="4" customFormat="1" ht="15" customHeight="1">
      <c r="A13" s="34" t="s">
        <v>23</v>
      </c>
      <c r="B13" s="35">
        <v>111</v>
      </c>
      <c r="C13" s="36" t="s">
        <v>21</v>
      </c>
      <c r="D13" s="37">
        <f>SUM(E13:H13)</f>
        <v>2574131.7000000002</v>
      </c>
      <c r="E13" s="38">
        <f>SUM(E14:E15)</f>
        <v>2574131.7000000002</v>
      </c>
      <c r="F13" s="38">
        <f t="shared" ref="F13:H13" si="4">SUM(F14:F15)</f>
        <v>0</v>
      </c>
      <c r="G13" s="38">
        <f t="shared" si="4"/>
        <v>0</v>
      </c>
      <c r="H13" s="39">
        <f t="shared" si="4"/>
        <v>0</v>
      </c>
      <c r="I13" s="37"/>
      <c r="J13" s="38"/>
      <c r="K13" s="38"/>
      <c r="L13" s="38"/>
      <c r="M13" s="39"/>
      <c r="N13" s="37">
        <f t="shared" si="2"/>
        <v>2574131.7000000002</v>
      </c>
      <c r="O13" s="38">
        <f t="shared" si="0"/>
        <v>2574131.7000000002</v>
      </c>
      <c r="P13" s="38">
        <f t="shared" si="0"/>
        <v>0</v>
      </c>
      <c r="Q13" s="38">
        <f t="shared" si="0"/>
        <v>0</v>
      </c>
      <c r="R13" s="39">
        <f t="shared" si="0"/>
        <v>0</v>
      </c>
      <c r="S13" s="37">
        <f t="shared" si="3"/>
        <v>49092.5</v>
      </c>
      <c r="T13" s="38">
        <f t="shared" si="1"/>
        <v>49092.5</v>
      </c>
      <c r="U13" s="38">
        <f t="shared" si="1"/>
        <v>0</v>
      </c>
      <c r="V13" s="38">
        <f t="shared" si="1"/>
        <v>0</v>
      </c>
      <c r="W13" s="39">
        <f t="shared" si="1"/>
        <v>0</v>
      </c>
      <c r="X13" s="40">
        <v>2623224.2000000002</v>
      </c>
      <c r="Y13" s="41">
        <v>2623224.2000000002</v>
      </c>
      <c r="Z13" s="41"/>
      <c r="AA13" s="41"/>
      <c r="AB13" s="42"/>
      <c r="AC13" s="46">
        <v>0</v>
      </c>
      <c r="AD13" s="44">
        <v>0</v>
      </c>
      <c r="AE13" s="44">
        <v>0</v>
      </c>
      <c r="AF13" s="44">
        <v>0</v>
      </c>
      <c r="AG13" s="45">
        <v>0</v>
      </c>
      <c r="AH13" s="43">
        <v>2623224.2000000002</v>
      </c>
      <c r="AI13" s="41">
        <v>2623224.2000000002</v>
      </c>
      <c r="AJ13" s="41">
        <v>0</v>
      </c>
      <c r="AK13" s="41">
        <v>0</v>
      </c>
      <c r="AL13" s="42">
        <v>0</v>
      </c>
    </row>
    <row r="14" spans="1:38" s="3" customFormat="1" hidden="1">
      <c r="A14" s="47" t="s">
        <v>24</v>
      </c>
      <c r="B14" s="48" t="s">
        <v>20</v>
      </c>
      <c r="C14" s="49" t="s">
        <v>21</v>
      </c>
      <c r="D14" s="37">
        <v>775424.2</v>
      </c>
      <c r="E14" s="50">
        <v>775424.2</v>
      </c>
      <c r="F14" s="50">
        <v>0</v>
      </c>
      <c r="G14" s="50">
        <v>0</v>
      </c>
      <c r="H14" s="51">
        <v>0</v>
      </c>
      <c r="I14" s="37"/>
      <c r="J14" s="50"/>
      <c r="K14" s="50"/>
      <c r="L14" s="50"/>
      <c r="M14" s="51"/>
      <c r="N14" s="37">
        <f t="shared" si="2"/>
        <v>775424.2</v>
      </c>
      <c r="O14" s="50">
        <f t="shared" si="0"/>
        <v>775424.2</v>
      </c>
      <c r="P14" s="50">
        <f t="shared" si="0"/>
        <v>0</v>
      </c>
      <c r="Q14" s="50">
        <f t="shared" si="0"/>
        <v>0</v>
      </c>
      <c r="R14" s="51">
        <f t="shared" si="0"/>
        <v>0</v>
      </c>
      <c r="S14" s="37">
        <f t="shared" si="3"/>
        <v>0</v>
      </c>
      <c r="T14" s="50">
        <f t="shared" si="1"/>
        <v>0</v>
      </c>
      <c r="U14" s="50">
        <f t="shared" si="1"/>
        <v>0</v>
      </c>
      <c r="V14" s="50">
        <f t="shared" si="1"/>
        <v>0</v>
      </c>
      <c r="W14" s="51">
        <f t="shared" si="1"/>
        <v>0</v>
      </c>
      <c r="X14" s="40">
        <v>775424.2</v>
      </c>
      <c r="Y14" s="52">
        <v>775424.2</v>
      </c>
      <c r="Z14" s="52"/>
      <c r="AA14" s="52"/>
      <c r="AB14" s="53"/>
      <c r="AC14" s="46">
        <v>0</v>
      </c>
      <c r="AD14" s="54"/>
      <c r="AE14" s="54"/>
      <c r="AF14" s="54"/>
      <c r="AG14" s="55"/>
      <c r="AH14" s="43">
        <v>775424.2</v>
      </c>
      <c r="AI14" s="52">
        <v>775424.2</v>
      </c>
      <c r="AJ14" s="52">
        <v>0</v>
      </c>
      <c r="AK14" s="52">
        <v>0</v>
      </c>
      <c r="AL14" s="53">
        <v>0</v>
      </c>
    </row>
    <row r="15" spans="1:38" s="3" customFormat="1" ht="14.25" hidden="1" customHeight="1">
      <c r="A15" s="47" t="s">
        <v>25</v>
      </c>
      <c r="B15" s="48" t="s">
        <v>20</v>
      </c>
      <c r="C15" s="49" t="s">
        <v>21</v>
      </c>
      <c r="D15" s="37">
        <v>1798707.5</v>
      </c>
      <c r="E15" s="50">
        <v>1798707.5</v>
      </c>
      <c r="F15" s="50">
        <v>0</v>
      </c>
      <c r="G15" s="50">
        <v>0</v>
      </c>
      <c r="H15" s="51">
        <v>0</v>
      </c>
      <c r="I15" s="37"/>
      <c r="J15" s="50"/>
      <c r="K15" s="50"/>
      <c r="L15" s="50"/>
      <c r="M15" s="51"/>
      <c r="N15" s="37">
        <f t="shared" si="2"/>
        <v>1798707.5</v>
      </c>
      <c r="O15" s="50">
        <f t="shared" si="0"/>
        <v>1798707.5</v>
      </c>
      <c r="P15" s="50">
        <f t="shared" si="0"/>
        <v>0</v>
      </c>
      <c r="Q15" s="50">
        <f t="shared" si="0"/>
        <v>0</v>
      </c>
      <c r="R15" s="51">
        <f t="shared" si="0"/>
        <v>0</v>
      </c>
      <c r="S15" s="37">
        <f t="shared" si="3"/>
        <v>49092.5</v>
      </c>
      <c r="T15" s="50">
        <f t="shared" si="1"/>
        <v>49092.5</v>
      </c>
      <c r="U15" s="50">
        <f t="shared" si="1"/>
        <v>0</v>
      </c>
      <c r="V15" s="50">
        <f t="shared" si="1"/>
        <v>0</v>
      </c>
      <c r="W15" s="51">
        <f t="shared" si="1"/>
        <v>0</v>
      </c>
      <c r="X15" s="40">
        <v>1847800</v>
      </c>
      <c r="Y15" s="52">
        <v>1847800</v>
      </c>
      <c r="Z15" s="52"/>
      <c r="AA15" s="52"/>
      <c r="AB15" s="53"/>
      <c r="AC15" s="46">
        <v>0</v>
      </c>
      <c r="AD15" s="54"/>
      <c r="AE15" s="54"/>
      <c r="AF15" s="54"/>
      <c r="AG15" s="55"/>
      <c r="AH15" s="43">
        <v>1847800</v>
      </c>
      <c r="AI15" s="52">
        <v>1847800</v>
      </c>
      <c r="AJ15" s="52">
        <v>0</v>
      </c>
      <c r="AK15" s="52">
        <v>0</v>
      </c>
      <c r="AL15" s="53">
        <v>0</v>
      </c>
    </row>
    <row r="16" spans="1:38" s="4" customFormat="1">
      <c r="A16" s="34" t="s">
        <v>26</v>
      </c>
      <c r="B16" s="35">
        <v>115</v>
      </c>
      <c r="C16" s="36" t="s">
        <v>21</v>
      </c>
      <c r="D16" s="37" t="e">
        <f>SUM(E16:H16)</f>
        <v>#REF!</v>
      </c>
      <c r="E16" s="38" t="e">
        <f>E18+#REF!+E19+E20+#REF!+#REF!</f>
        <v>#REF!</v>
      </c>
      <c r="F16" s="38">
        <v>0</v>
      </c>
      <c r="G16" s="38">
        <v>0</v>
      </c>
      <c r="H16" s="39">
        <v>0</v>
      </c>
      <c r="I16" s="37"/>
      <c r="J16" s="38"/>
      <c r="K16" s="38"/>
      <c r="L16" s="38"/>
      <c r="M16" s="39"/>
      <c r="N16" s="37" t="e">
        <f t="shared" si="2"/>
        <v>#REF!</v>
      </c>
      <c r="O16" s="38" t="e">
        <f t="shared" si="0"/>
        <v>#REF!</v>
      </c>
      <c r="P16" s="38">
        <f t="shared" si="0"/>
        <v>0</v>
      </c>
      <c r="Q16" s="38">
        <f t="shared" si="0"/>
        <v>0</v>
      </c>
      <c r="R16" s="39">
        <f t="shared" si="0"/>
        <v>0</v>
      </c>
      <c r="S16" s="37" t="e">
        <f t="shared" si="3"/>
        <v>#REF!</v>
      </c>
      <c r="T16" s="38" t="e">
        <f t="shared" si="1"/>
        <v>#REF!</v>
      </c>
      <c r="U16" s="38">
        <f t="shared" si="1"/>
        <v>0</v>
      </c>
      <c r="V16" s="38">
        <f t="shared" si="1"/>
        <v>0</v>
      </c>
      <c r="W16" s="39">
        <f t="shared" si="1"/>
        <v>0</v>
      </c>
      <c r="X16" s="40">
        <v>18242896.299999997</v>
      </c>
      <c r="Y16" s="41">
        <v>18242896.299999997</v>
      </c>
      <c r="Z16" s="56"/>
      <c r="AA16" s="56"/>
      <c r="AB16" s="57"/>
      <c r="AC16" s="37">
        <v>-124935</v>
      </c>
      <c r="AD16" s="38">
        <v>-124935</v>
      </c>
      <c r="AE16" s="44">
        <v>0</v>
      </c>
      <c r="AF16" s="44">
        <v>0</v>
      </c>
      <c r="AG16" s="45">
        <v>0</v>
      </c>
      <c r="AH16" s="43">
        <v>18117961.299999997</v>
      </c>
      <c r="AI16" s="41">
        <v>18117961.299999997</v>
      </c>
      <c r="AJ16" s="56">
        <v>0</v>
      </c>
      <c r="AK16" s="56">
        <v>0</v>
      </c>
      <c r="AL16" s="57">
        <v>0</v>
      </c>
    </row>
    <row r="17" spans="1:38" s="71" customFormat="1">
      <c r="A17" s="58" t="s">
        <v>27</v>
      </c>
      <c r="B17" s="59"/>
      <c r="C17" s="60"/>
      <c r="D17" s="61"/>
      <c r="E17" s="62"/>
      <c r="F17" s="62"/>
      <c r="G17" s="62"/>
      <c r="H17" s="63"/>
      <c r="I17" s="61"/>
      <c r="J17" s="62"/>
      <c r="K17" s="62"/>
      <c r="L17" s="62"/>
      <c r="M17" s="63"/>
      <c r="N17" s="61"/>
      <c r="O17" s="62"/>
      <c r="P17" s="62"/>
      <c r="Q17" s="62"/>
      <c r="R17" s="63"/>
      <c r="S17" s="61"/>
      <c r="T17" s="62"/>
      <c r="U17" s="62"/>
      <c r="V17" s="62"/>
      <c r="W17" s="63"/>
      <c r="X17" s="64"/>
      <c r="Y17" s="65"/>
      <c r="Z17" s="66"/>
      <c r="AA17" s="66"/>
      <c r="AB17" s="67"/>
      <c r="AC17" s="61"/>
      <c r="AD17" s="62"/>
      <c r="AE17" s="68"/>
      <c r="AF17" s="68"/>
      <c r="AG17" s="69"/>
      <c r="AH17" s="70"/>
      <c r="AI17" s="65"/>
      <c r="AJ17" s="66"/>
      <c r="AK17" s="66"/>
      <c r="AL17" s="67"/>
    </row>
    <row r="18" spans="1:38" s="85" customFormat="1" ht="14.25" customHeight="1">
      <c r="A18" s="72" t="s">
        <v>28</v>
      </c>
      <c r="B18" s="73" t="s">
        <v>20</v>
      </c>
      <c r="C18" s="74" t="s">
        <v>21</v>
      </c>
      <c r="D18" s="75" t="e">
        <f>SUM(E18:H18)</f>
        <v>#REF!</v>
      </c>
      <c r="E18" s="76" t="e">
        <f>SUM(#REF!)</f>
        <v>#REF!</v>
      </c>
      <c r="F18" s="76" t="e">
        <f>SUM(#REF!)</f>
        <v>#REF!</v>
      </c>
      <c r="G18" s="76" t="e">
        <f>SUM(#REF!)</f>
        <v>#REF!</v>
      </c>
      <c r="H18" s="77" t="e">
        <f>SUM(#REF!)</f>
        <v>#REF!</v>
      </c>
      <c r="I18" s="75"/>
      <c r="J18" s="76"/>
      <c r="K18" s="76"/>
      <c r="L18" s="76"/>
      <c r="M18" s="77"/>
      <c r="N18" s="75" t="e">
        <f t="shared" si="2"/>
        <v>#REF!</v>
      </c>
      <c r="O18" s="76" t="e">
        <f t="shared" si="0"/>
        <v>#REF!</v>
      </c>
      <c r="P18" s="76" t="e">
        <f t="shared" si="0"/>
        <v>#REF!</v>
      </c>
      <c r="Q18" s="76" t="e">
        <f t="shared" si="0"/>
        <v>#REF!</v>
      </c>
      <c r="R18" s="77" t="e">
        <f t="shared" si="0"/>
        <v>#REF!</v>
      </c>
      <c r="S18" s="75" t="e">
        <f t="shared" si="3"/>
        <v>#REF!</v>
      </c>
      <c r="T18" s="76" t="e">
        <f t="shared" si="1"/>
        <v>#REF!</v>
      </c>
      <c r="U18" s="76" t="e">
        <f t="shared" si="1"/>
        <v>#REF!</v>
      </c>
      <c r="V18" s="76" t="e">
        <f t="shared" si="1"/>
        <v>#REF!</v>
      </c>
      <c r="W18" s="77" t="e">
        <f t="shared" si="1"/>
        <v>#REF!</v>
      </c>
      <c r="X18" s="78">
        <v>13111213.699999999</v>
      </c>
      <c r="Y18" s="79">
        <v>13111213.699999999</v>
      </c>
      <c r="Z18" s="80"/>
      <c r="AA18" s="80"/>
      <c r="AB18" s="81"/>
      <c r="AC18" s="75">
        <v>-124935</v>
      </c>
      <c r="AD18" s="76">
        <v>-124935</v>
      </c>
      <c r="AE18" s="82">
        <v>0</v>
      </c>
      <c r="AF18" s="82">
        <v>0</v>
      </c>
      <c r="AG18" s="83">
        <v>0</v>
      </c>
      <c r="AH18" s="84">
        <v>12986278.699999999</v>
      </c>
      <c r="AI18" s="79">
        <v>12986278.699999999</v>
      </c>
      <c r="AJ18" s="80">
        <v>0</v>
      </c>
      <c r="AK18" s="80">
        <v>0</v>
      </c>
      <c r="AL18" s="81">
        <v>0</v>
      </c>
    </row>
    <row r="19" spans="1:38" s="85" customFormat="1">
      <c r="A19" s="72" t="s">
        <v>29</v>
      </c>
      <c r="B19" s="73" t="s">
        <v>20</v>
      </c>
      <c r="C19" s="74" t="s">
        <v>21</v>
      </c>
      <c r="D19" s="75" t="e">
        <f>SUM(E19:H19)</f>
        <v>#REF!</v>
      </c>
      <c r="E19" s="76" t="e">
        <f>SUM(#REF!)</f>
        <v>#REF!</v>
      </c>
      <c r="F19" s="76" t="e">
        <f>SUM(#REF!)</f>
        <v>#REF!</v>
      </c>
      <c r="G19" s="76" t="e">
        <f>SUM(#REF!)</f>
        <v>#REF!</v>
      </c>
      <c r="H19" s="77" t="e">
        <f>SUM(#REF!)</f>
        <v>#REF!</v>
      </c>
      <c r="I19" s="75"/>
      <c r="J19" s="76"/>
      <c r="K19" s="76"/>
      <c r="L19" s="76"/>
      <c r="M19" s="77"/>
      <c r="N19" s="75" t="e">
        <f t="shared" si="2"/>
        <v>#REF!</v>
      </c>
      <c r="O19" s="76" t="e">
        <f t="shared" si="0"/>
        <v>#REF!</v>
      </c>
      <c r="P19" s="76" t="e">
        <f t="shared" si="0"/>
        <v>#REF!</v>
      </c>
      <c r="Q19" s="76" t="e">
        <f t="shared" si="0"/>
        <v>#REF!</v>
      </c>
      <c r="R19" s="77" t="e">
        <f t="shared" si="0"/>
        <v>#REF!</v>
      </c>
      <c r="S19" s="75" t="e">
        <f t="shared" si="3"/>
        <v>#REF!</v>
      </c>
      <c r="T19" s="76" t="e">
        <f t="shared" si="1"/>
        <v>#REF!</v>
      </c>
      <c r="U19" s="76" t="e">
        <f t="shared" si="1"/>
        <v>#REF!</v>
      </c>
      <c r="V19" s="76" t="e">
        <f t="shared" si="1"/>
        <v>#REF!</v>
      </c>
      <c r="W19" s="77" t="e">
        <f t="shared" si="1"/>
        <v>#REF!</v>
      </c>
      <c r="X19" s="86">
        <v>3574896.6</v>
      </c>
      <c r="Y19" s="87">
        <v>3574896.6</v>
      </c>
      <c r="Z19" s="88"/>
      <c r="AA19" s="88"/>
      <c r="AB19" s="89"/>
      <c r="AC19" s="90">
        <v>0</v>
      </c>
      <c r="AD19" s="82">
        <v>0</v>
      </c>
      <c r="AE19" s="82">
        <v>0</v>
      </c>
      <c r="AF19" s="82">
        <v>0</v>
      </c>
      <c r="AG19" s="83">
        <v>0</v>
      </c>
      <c r="AH19" s="91">
        <v>3574896.6</v>
      </c>
      <c r="AI19" s="87">
        <v>3574896.6</v>
      </c>
      <c r="AJ19" s="88">
        <v>0</v>
      </c>
      <c r="AK19" s="88">
        <v>0</v>
      </c>
      <c r="AL19" s="89">
        <v>0</v>
      </c>
    </row>
    <row r="20" spans="1:38" s="85" customFormat="1" ht="18" customHeight="1">
      <c r="A20" s="72" t="s">
        <v>30</v>
      </c>
      <c r="B20" s="73" t="s">
        <v>20</v>
      </c>
      <c r="C20" s="74" t="s">
        <v>21</v>
      </c>
      <c r="D20" s="75" t="e">
        <f>SUM(E20:H20)</f>
        <v>#REF!</v>
      </c>
      <c r="E20" s="76" t="e">
        <f>#REF!+#REF!+#REF!+#REF!+#REF!+#REF!+#REF!+#REF!</f>
        <v>#REF!</v>
      </c>
      <c r="F20" s="76" t="e">
        <f>#REF!+#REF!+#REF!+#REF!+#REF!+#REF!+#REF!+#REF!</f>
        <v>#REF!</v>
      </c>
      <c r="G20" s="76" t="e">
        <f>#REF!+#REF!+#REF!+#REF!+#REF!+#REF!+#REF!+#REF!</f>
        <v>#REF!</v>
      </c>
      <c r="H20" s="77" t="e">
        <f>#REF!+#REF!+#REF!+#REF!+#REF!+#REF!+#REF!+#REF!</f>
        <v>#REF!</v>
      </c>
      <c r="I20" s="75"/>
      <c r="J20" s="76"/>
      <c r="K20" s="76"/>
      <c r="L20" s="76"/>
      <c r="M20" s="77"/>
      <c r="N20" s="75" t="e">
        <f t="shared" si="2"/>
        <v>#REF!</v>
      </c>
      <c r="O20" s="76" t="e">
        <f t="shared" si="2"/>
        <v>#REF!</v>
      </c>
      <c r="P20" s="76" t="e">
        <f t="shared" si="2"/>
        <v>#REF!</v>
      </c>
      <c r="Q20" s="76" t="e">
        <f t="shared" si="2"/>
        <v>#REF!</v>
      </c>
      <c r="R20" s="77" t="e">
        <f t="shared" si="2"/>
        <v>#REF!</v>
      </c>
      <c r="S20" s="75" t="e">
        <f t="shared" si="3"/>
        <v>#REF!</v>
      </c>
      <c r="T20" s="76" t="e">
        <f t="shared" si="3"/>
        <v>#REF!</v>
      </c>
      <c r="U20" s="76" t="e">
        <f t="shared" si="3"/>
        <v>#REF!</v>
      </c>
      <c r="V20" s="76" t="e">
        <f t="shared" si="3"/>
        <v>#REF!</v>
      </c>
      <c r="W20" s="77" t="e">
        <f t="shared" si="3"/>
        <v>#REF!</v>
      </c>
      <c r="X20" s="92">
        <v>302371</v>
      </c>
      <c r="Y20" s="88">
        <v>302371</v>
      </c>
      <c r="Z20" s="88"/>
      <c r="AA20" s="88"/>
      <c r="AB20" s="89"/>
      <c r="AC20" s="46">
        <v>0</v>
      </c>
      <c r="AD20" s="82">
        <v>0</v>
      </c>
      <c r="AE20" s="82">
        <v>0</v>
      </c>
      <c r="AF20" s="82">
        <v>0</v>
      </c>
      <c r="AG20" s="83">
        <v>0</v>
      </c>
      <c r="AH20" s="93">
        <v>302371</v>
      </c>
      <c r="AI20" s="88">
        <v>302371</v>
      </c>
      <c r="AJ20" s="88">
        <v>0</v>
      </c>
      <c r="AK20" s="88">
        <v>0</v>
      </c>
      <c r="AL20" s="89">
        <v>0</v>
      </c>
    </row>
    <row r="21" spans="1:38" s="4" customFormat="1" ht="26.25">
      <c r="A21" s="34" t="s">
        <v>31</v>
      </c>
      <c r="B21" s="35">
        <v>116</v>
      </c>
      <c r="C21" s="36" t="s">
        <v>21</v>
      </c>
      <c r="D21" s="37" t="e">
        <f>SUM(E21:H21)</f>
        <v>#REF!</v>
      </c>
      <c r="E21" s="38" t="e">
        <f>SUM(#REF!)</f>
        <v>#REF!</v>
      </c>
      <c r="F21" s="38" t="e">
        <f>SUM(#REF!)</f>
        <v>#REF!</v>
      </c>
      <c r="G21" s="38" t="e">
        <f>SUM(#REF!)</f>
        <v>#REF!</v>
      </c>
      <c r="H21" s="39" t="e">
        <f>SUM(#REF!)</f>
        <v>#REF!</v>
      </c>
      <c r="I21" s="37"/>
      <c r="J21" s="38"/>
      <c r="K21" s="38"/>
      <c r="L21" s="38"/>
      <c r="M21" s="39"/>
      <c r="N21" s="37" t="e">
        <f t="shared" si="2"/>
        <v>#REF!</v>
      </c>
      <c r="O21" s="38" t="e">
        <f t="shared" si="2"/>
        <v>#REF!</v>
      </c>
      <c r="P21" s="38" t="e">
        <f t="shared" si="2"/>
        <v>#REF!</v>
      </c>
      <c r="Q21" s="38" t="e">
        <f t="shared" si="2"/>
        <v>#REF!</v>
      </c>
      <c r="R21" s="39" t="e">
        <f t="shared" si="2"/>
        <v>#REF!</v>
      </c>
      <c r="S21" s="37" t="e">
        <f t="shared" si="3"/>
        <v>#REF!</v>
      </c>
      <c r="T21" s="38" t="e">
        <f t="shared" si="3"/>
        <v>#REF!</v>
      </c>
      <c r="U21" s="38" t="e">
        <f t="shared" si="3"/>
        <v>#REF!</v>
      </c>
      <c r="V21" s="38" t="e">
        <f t="shared" si="3"/>
        <v>#REF!</v>
      </c>
      <c r="W21" s="39" t="e">
        <f t="shared" si="3"/>
        <v>#REF!</v>
      </c>
      <c r="X21" s="94">
        <v>1562400</v>
      </c>
      <c r="Y21" s="95">
        <v>1562400</v>
      </c>
      <c r="Z21" s="41"/>
      <c r="AA21" s="41"/>
      <c r="AB21" s="42"/>
      <c r="AC21" s="46">
        <v>0</v>
      </c>
      <c r="AD21" s="54">
        <v>0</v>
      </c>
      <c r="AE21" s="54">
        <v>0</v>
      </c>
      <c r="AF21" s="54">
        <v>0</v>
      </c>
      <c r="AG21" s="55">
        <v>0</v>
      </c>
      <c r="AH21" s="96">
        <v>1562400</v>
      </c>
      <c r="AI21" s="95">
        <v>1562400</v>
      </c>
      <c r="AJ21" s="41">
        <v>0</v>
      </c>
      <c r="AK21" s="41">
        <v>0</v>
      </c>
      <c r="AL21" s="42">
        <v>0</v>
      </c>
    </row>
    <row r="22" spans="1:38" s="4" customFormat="1">
      <c r="A22" s="34" t="s">
        <v>32</v>
      </c>
      <c r="B22" s="35">
        <v>120</v>
      </c>
      <c r="C22" s="36" t="s">
        <v>21</v>
      </c>
      <c r="D22" s="37" t="e">
        <f>E22+F22+G22+H22</f>
        <v>#REF!</v>
      </c>
      <c r="E22" s="38" t="e">
        <f>E23+E24</f>
        <v>#REF!</v>
      </c>
      <c r="F22" s="38" t="e">
        <f>F23+F24</f>
        <v>#REF!</v>
      </c>
      <c r="G22" s="38" t="e">
        <f>G23+G24</f>
        <v>#REF!</v>
      </c>
      <c r="H22" s="39" t="e">
        <f>H23+H24</f>
        <v>#REF!</v>
      </c>
      <c r="I22" s="37"/>
      <c r="J22" s="38"/>
      <c r="K22" s="38"/>
      <c r="L22" s="38"/>
      <c r="M22" s="39"/>
      <c r="N22" s="37" t="e">
        <f t="shared" si="2"/>
        <v>#REF!</v>
      </c>
      <c r="O22" s="38" t="e">
        <f t="shared" si="2"/>
        <v>#REF!</v>
      </c>
      <c r="P22" s="38" t="e">
        <f t="shared" si="2"/>
        <v>#REF!</v>
      </c>
      <c r="Q22" s="38" t="e">
        <f t="shared" si="2"/>
        <v>#REF!</v>
      </c>
      <c r="R22" s="39" t="e">
        <f t="shared" si="2"/>
        <v>#REF!</v>
      </c>
      <c r="S22" s="37" t="e">
        <f t="shared" si="3"/>
        <v>#REF!</v>
      </c>
      <c r="T22" s="38" t="e">
        <f t="shared" si="3"/>
        <v>#REF!</v>
      </c>
      <c r="U22" s="38" t="e">
        <f t="shared" si="3"/>
        <v>#REF!</v>
      </c>
      <c r="V22" s="38" t="e">
        <f t="shared" si="3"/>
        <v>#REF!</v>
      </c>
      <c r="W22" s="39" t="e">
        <f t="shared" si="3"/>
        <v>#REF!</v>
      </c>
      <c r="X22" s="40">
        <v>729058.1</v>
      </c>
      <c r="Y22" s="41">
        <v>729058.1</v>
      </c>
      <c r="Z22" s="41">
        <v>0</v>
      </c>
      <c r="AA22" s="41">
        <v>0</v>
      </c>
      <c r="AB22" s="42">
        <v>0</v>
      </c>
      <c r="AC22" s="46">
        <v>0</v>
      </c>
      <c r="AD22" s="54">
        <v>0</v>
      </c>
      <c r="AE22" s="54">
        <v>0</v>
      </c>
      <c r="AF22" s="54">
        <v>0</v>
      </c>
      <c r="AG22" s="55">
        <v>0</v>
      </c>
      <c r="AH22" s="43">
        <v>729058.1</v>
      </c>
      <c r="AI22" s="41">
        <v>729058.1</v>
      </c>
      <c r="AJ22" s="41">
        <v>0</v>
      </c>
      <c r="AK22" s="41">
        <v>0</v>
      </c>
      <c r="AL22" s="42">
        <v>0</v>
      </c>
    </row>
    <row r="23" spans="1:38" s="4" customFormat="1" ht="26.25">
      <c r="A23" s="34" t="s">
        <v>33</v>
      </c>
      <c r="B23" s="35">
        <v>121</v>
      </c>
      <c r="C23" s="36" t="s">
        <v>21</v>
      </c>
      <c r="D23" s="37" t="e">
        <f>SUM(#REF!)</f>
        <v>#REF!</v>
      </c>
      <c r="E23" s="38" t="e">
        <f>SUM(#REF!)</f>
        <v>#REF!</v>
      </c>
      <c r="F23" s="38" t="e">
        <f>SUM(#REF!)</f>
        <v>#REF!</v>
      </c>
      <c r="G23" s="38" t="e">
        <f>SUM(#REF!)</f>
        <v>#REF!</v>
      </c>
      <c r="H23" s="39" t="e">
        <f>SUM(#REF!)</f>
        <v>#REF!</v>
      </c>
      <c r="I23" s="37"/>
      <c r="J23" s="38"/>
      <c r="K23" s="38"/>
      <c r="L23" s="38"/>
      <c r="M23" s="39"/>
      <c r="N23" s="37" t="e">
        <f t="shared" si="2"/>
        <v>#REF!</v>
      </c>
      <c r="O23" s="38" t="e">
        <f t="shared" si="2"/>
        <v>#REF!</v>
      </c>
      <c r="P23" s="38" t="e">
        <f t="shared" si="2"/>
        <v>#REF!</v>
      </c>
      <c r="Q23" s="38" t="e">
        <f t="shared" si="2"/>
        <v>#REF!</v>
      </c>
      <c r="R23" s="39" t="e">
        <f t="shared" si="2"/>
        <v>#REF!</v>
      </c>
      <c r="S23" s="37" t="e">
        <f t="shared" si="3"/>
        <v>#REF!</v>
      </c>
      <c r="T23" s="38" t="e">
        <f t="shared" si="3"/>
        <v>#REF!</v>
      </c>
      <c r="U23" s="38" t="e">
        <f t="shared" si="3"/>
        <v>#REF!</v>
      </c>
      <c r="V23" s="38" t="e">
        <f t="shared" si="3"/>
        <v>#REF!</v>
      </c>
      <c r="W23" s="39" t="e">
        <f t="shared" si="3"/>
        <v>#REF!</v>
      </c>
      <c r="X23" s="40">
        <v>328043.8</v>
      </c>
      <c r="Y23" s="41">
        <v>328043.8</v>
      </c>
      <c r="Z23" s="41"/>
      <c r="AA23" s="41"/>
      <c r="AB23" s="42"/>
      <c r="AC23" s="97">
        <v>0</v>
      </c>
      <c r="AD23" s="44">
        <v>0</v>
      </c>
      <c r="AE23" s="44">
        <v>0</v>
      </c>
      <c r="AF23" s="44">
        <v>0</v>
      </c>
      <c r="AG23" s="45">
        <v>0</v>
      </c>
      <c r="AH23" s="43">
        <v>328043.8</v>
      </c>
      <c r="AI23" s="41">
        <v>328043.8</v>
      </c>
      <c r="AJ23" s="41">
        <v>0</v>
      </c>
      <c r="AK23" s="41">
        <v>0</v>
      </c>
      <c r="AL23" s="42">
        <v>0</v>
      </c>
    </row>
    <row r="24" spans="1:38" s="4" customFormat="1">
      <c r="A24" s="34" t="s">
        <v>34</v>
      </c>
      <c r="B24" s="35">
        <v>122</v>
      </c>
      <c r="C24" s="36" t="s">
        <v>21</v>
      </c>
      <c r="D24" s="37" t="e">
        <f>SUM(#REF!)+#REF!</f>
        <v>#REF!</v>
      </c>
      <c r="E24" s="38" t="e">
        <f>SUM(#REF!)+#REF!</f>
        <v>#REF!</v>
      </c>
      <c r="F24" s="38" t="e">
        <f>SUM(#REF!)</f>
        <v>#REF!</v>
      </c>
      <c r="G24" s="38" t="e">
        <f>SUM(#REF!)</f>
        <v>#REF!</v>
      </c>
      <c r="H24" s="39" t="e">
        <f>SUM(#REF!)</f>
        <v>#REF!</v>
      </c>
      <c r="I24" s="37"/>
      <c r="J24" s="38"/>
      <c r="K24" s="38"/>
      <c r="L24" s="38"/>
      <c r="M24" s="39"/>
      <c r="N24" s="37" t="e">
        <f t="shared" si="2"/>
        <v>#REF!</v>
      </c>
      <c r="O24" s="38" t="e">
        <f t="shared" si="2"/>
        <v>#REF!</v>
      </c>
      <c r="P24" s="38" t="e">
        <f t="shared" si="2"/>
        <v>#REF!</v>
      </c>
      <c r="Q24" s="38" t="e">
        <f t="shared" si="2"/>
        <v>#REF!</v>
      </c>
      <c r="R24" s="39" t="e">
        <f t="shared" si="2"/>
        <v>#REF!</v>
      </c>
      <c r="S24" s="37" t="e">
        <f t="shared" si="3"/>
        <v>#REF!</v>
      </c>
      <c r="T24" s="38" t="e">
        <f t="shared" si="3"/>
        <v>#REF!</v>
      </c>
      <c r="U24" s="38" t="e">
        <f t="shared" si="3"/>
        <v>#REF!</v>
      </c>
      <c r="V24" s="38" t="e">
        <f t="shared" si="3"/>
        <v>#REF!</v>
      </c>
      <c r="W24" s="39" t="e">
        <f t="shared" si="3"/>
        <v>#REF!</v>
      </c>
      <c r="X24" s="98">
        <v>221014.3</v>
      </c>
      <c r="Y24" s="99">
        <v>221014.3</v>
      </c>
      <c r="Z24" s="99">
        <v>0</v>
      </c>
      <c r="AA24" s="99">
        <v>0</v>
      </c>
      <c r="AB24" s="100">
        <v>0</v>
      </c>
      <c r="AC24" s="97">
        <v>0</v>
      </c>
      <c r="AD24" s="44">
        <v>0</v>
      </c>
      <c r="AE24" s="44">
        <v>0</v>
      </c>
      <c r="AF24" s="44">
        <v>0</v>
      </c>
      <c r="AG24" s="45">
        <v>0</v>
      </c>
      <c r="AH24" s="101">
        <v>221014.3</v>
      </c>
      <c r="AI24" s="99">
        <v>221014.3</v>
      </c>
      <c r="AJ24" s="99">
        <v>0</v>
      </c>
      <c r="AK24" s="99">
        <v>0</v>
      </c>
      <c r="AL24" s="100">
        <v>0</v>
      </c>
    </row>
    <row r="25" spans="1:38" s="4" customFormat="1">
      <c r="A25" s="34" t="s">
        <v>35</v>
      </c>
      <c r="B25" s="35">
        <v>123</v>
      </c>
      <c r="C25" s="36"/>
      <c r="D25" s="37"/>
      <c r="E25" s="38"/>
      <c r="F25" s="38"/>
      <c r="G25" s="38"/>
      <c r="H25" s="39"/>
      <c r="I25" s="37"/>
      <c r="J25" s="38"/>
      <c r="K25" s="38"/>
      <c r="L25" s="38"/>
      <c r="M25" s="39"/>
      <c r="N25" s="37"/>
      <c r="O25" s="38"/>
      <c r="P25" s="38"/>
      <c r="Q25" s="38"/>
      <c r="R25" s="39"/>
      <c r="S25" s="37">
        <f t="shared" si="3"/>
        <v>180000</v>
      </c>
      <c r="T25" s="38">
        <f t="shared" si="3"/>
        <v>180000</v>
      </c>
      <c r="U25" s="38">
        <f t="shared" si="3"/>
        <v>0</v>
      </c>
      <c r="V25" s="38">
        <f t="shared" si="3"/>
        <v>0</v>
      </c>
      <c r="W25" s="39">
        <f t="shared" si="3"/>
        <v>0</v>
      </c>
      <c r="X25" s="40">
        <v>180000</v>
      </c>
      <c r="Y25" s="41">
        <v>180000</v>
      </c>
      <c r="Z25" s="41">
        <v>0</v>
      </c>
      <c r="AA25" s="41">
        <v>0</v>
      </c>
      <c r="AB25" s="42">
        <v>0</v>
      </c>
      <c r="AC25" s="46">
        <v>0</v>
      </c>
      <c r="AD25" s="44">
        <v>0</v>
      </c>
      <c r="AE25" s="44">
        <v>0</v>
      </c>
      <c r="AF25" s="44">
        <v>0</v>
      </c>
      <c r="AG25" s="45">
        <v>0</v>
      </c>
      <c r="AH25" s="43">
        <v>180000</v>
      </c>
      <c r="AI25" s="41">
        <v>180000</v>
      </c>
      <c r="AJ25" s="41">
        <v>0</v>
      </c>
      <c r="AK25" s="41">
        <v>0</v>
      </c>
      <c r="AL25" s="42">
        <v>0</v>
      </c>
    </row>
    <row r="26" spans="1:38" s="4" customFormat="1">
      <c r="A26" s="34" t="s">
        <v>36</v>
      </c>
      <c r="B26" s="35">
        <v>151</v>
      </c>
      <c r="C26" s="36" t="s">
        <v>21</v>
      </c>
      <c r="D26" s="37" t="e">
        <f>#REF!</f>
        <v>#REF!</v>
      </c>
      <c r="E26" s="38" t="e">
        <f>#REF!</f>
        <v>#REF!</v>
      </c>
      <c r="F26" s="38" t="e">
        <f>#REF!</f>
        <v>#REF!</v>
      </c>
      <c r="G26" s="38" t="e">
        <f>#REF!</f>
        <v>#REF!</v>
      </c>
      <c r="H26" s="39" t="e">
        <f>#REF!</f>
        <v>#REF!</v>
      </c>
      <c r="I26" s="37"/>
      <c r="J26" s="38"/>
      <c r="K26" s="38"/>
      <c r="L26" s="38"/>
      <c r="M26" s="39"/>
      <c r="N26" s="37" t="e">
        <f t="shared" si="2"/>
        <v>#REF!</v>
      </c>
      <c r="O26" s="38" t="e">
        <f t="shared" si="2"/>
        <v>#REF!</v>
      </c>
      <c r="P26" s="38" t="e">
        <f t="shared" si="2"/>
        <v>#REF!</v>
      </c>
      <c r="Q26" s="38" t="e">
        <f t="shared" si="2"/>
        <v>#REF!</v>
      </c>
      <c r="R26" s="39" t="e">
        <f t="shared" si="2"/>
        <v>#REF!</v>
      </c>
      <c r="S26" s="37" t="e">
        <f t="shared" si="3"/>
        <v>#REF!</v>
      </c>
      <c r="T26" s="38" t="e">
        <f t="shared" si="3"/>
        <v>#REF!</v>
      </c>
      <c r="U26" s="38" t="e">
        <f t="shared" si="3"/>
        <v>#REF!</v>
      </c>
      <c r="V26" s="38" t="e">
        <f t="shared" si="3"/>
        <v>#REF!</v>
      </c>
      <c r="W26" s="39" t="e">
        <f t="shared" si="3"/>
        <v>#REF!</v>
      </c>
      <c r="X26" s="102">
        <v>676736.8</v>
      </c>
      <c r="Y26" s="103">
        <v>0</v>
      </c>
      <c r="Z26" s="103">
        <v>676736.8</v>
      </c>
      <c r="AA26" s="41">
        <v>0</v>
      </c>
      <c r="AB26" s="42">
        <v>0</v>
      </c>
      <c r="AC26" s="46">
        <v>0</v>
      </c>
      <c r="AD26" s="44">
        <v>0</v>
      </c>
      <c r="AE26" s="44">
        <v>0</v>
      </c>
      <c r="AF26" s="44">
        <v>0</v>
      </c>
      <c r="AG26" s="45">
        <v>0</v>
      </c>
      <c r="AH26" s="104">
        <v>676736.8</v>
      </c>
      <c r="AI26" s="103">
        <v>0</v>
      </c>
      <c r="AJ26" s="103">
        <v>676736.8</v>
      </c>
      <c r="AK26" s="41">
        <v>0</v>
      </c>
      <c r="AL26" s="42">
        <v>0</v>
      </c>
    </row>
    <row r="27" spans="1:38" s="4" customFormat="1" ht="15" customHeight="1">
      <c r="A27" s="34" t="s">
        <v>37</v>
      </c>
      <c r="B27" s="35">
        <v>161</v>
      </c>
      <c r="C27" s="36" t="s">
        <v>21</v>
      </c>
      <c r="D27" s="37" t="e">
        <f>SUM(E27:H27)</f>
        <v>#REF!</v>
      </c>
      <c r="E27" s="38" t="e">
        <f>SUM(#REF!)</f>
        <v>#REF!</v>
      </c>
      <c r="F27" s="38" t="e">
        <f>SUM(#REF!)</f>
        <v>#REF!</v>
      </c>
      <c r="G27" s="38" t="e">
        <f>SUM(#REF!)</f>
        <v>#REF!</v>
      </c>
      <c r="H27" s="39" t="e">
        <f>SUM(#REF!)</f>
        <v>#REF!</v>
      </c>
      <c r="I27" s="37"/>
      <c r="J27" s="38"/>
      <c r="K27" s="38"/>
      <c r="L27" s="38"/>
      <c r="M27" s="39"/>
      <c r="N27" s="37" t="e">
        <f t="shared" si="2"/>
        <v>#REF!</v>
      </c>
      <c r="O27" s="38" t="e">
        <f t="shared" si="2"/>
        <v>#REF!</v>
      </c>
      <c r="P27" s="38" t="e">
        <f t="shared" si="2"/>
        <v>#REF!</v>
      </c>
      <c r="Q27" s="38" t="e">
        <f t="shared" si="2"/>
        <v>#REF!</v>
      </c>
      <c r="R27" s="39" t="e">
        <f t="shared" si="2"/>
        <v>#REF!</v>
      </c>
      <c r="S27" s="37" t="e">
        <f t="shared" si="3"/>
        <v>#REF!</v>
      </c>
      <c r="T27" s="38" t="e">
        <f t="shared" si="3"/>
        <v>#REF!</v>
      </c>
      <c r="U27" s="38" t="e">
        <f t="shared" si="3"/>
        <v>#REF!</v>
      </c>
      <c r="V27" s="38" t="e">
        <f t="shared" si="3"/>
        <v>#REF!</v>
      </c>
      <c r="W27" s="39" t="e">
        <f t="shared" si="3"/>
        <v>#REF!</v>
      </c>
      <c r="X27" s="105">
        <v>408084.6</v>
      </c>
      <c r="Y27" s="106">
        <v>0</v>
      </c>
      <c r="Z27" s="106">
        <v>0</v>
      </c>
      <c r="AA27" s="106">
        <v>408084.6</v>
      </c>
      <c r="AB27" s="42"/>
      <c r="AC27" s="46">
        <v>0</v>
      </c>
      <c r="AD27" s="44">
        <v>0</v>
      </c>
      <c r="AE27" s="44">
        <v>0</v>
      </c>
      <c r="AF27" s="44">
        <v>0</v>
      </c>
      <c r="AG27" s="45">
        <v>0</v>
      </c>
      <c r="AH27" s="107">
        <v>408084.6</v>
      </c>
      <c r="AI27" s="106">
        <v>0</v>
      </c>
      <c r="AJ27" s="106">
        <v>0</v>
      </c>
      <c r="AK27" s="106">
        <v>408084.6</v>
      </c>
      <c r="AL27" s="42">
        <v>0</v>
      </c>
    </row>
    <row r="28" spans="1:38" s="4" customFormat="1">
      <c r="A28" s="34" t="s">
        <v>38</v>
      </c>
      <c r="B28" s="35">
        <v>300</v>
      </c>
      <c r="C28" s="36" t="s">
        <v>21</v>
      </c>
      <c r="D28" s="37">
        <v>500</v>
      </c>
      <c r="E28" s="38">
        <v>0</v>
      </c>
      <c r="F28" s="38">
        <v>0</v>
      </c>
      <c r="G28" s="38">
        <f>SUM(G29+G31)</f>
        <v>21069</v>
      </c>
      <c r="H28" s="39">
        <v>0</v>
      </c>
      <c r="I28" s="37"/>
      <c r="J28" s="38"/>
      <c r="K28" s="38"/>
      <c r="L28" s="38"/>
      <c r="M28" s="39"/>
      <c r="N28" s="37">
        <f t="shared" ref="N28:R76" si="5">D28+I28</f>
        <v>500</v>
      </c>
      <c r="O28" s="38">
        <f t="shared" si="5"/>
        <v>0</v>
      </c>
      <c r="P28" s="38">
        <f t="shared" si="5"/>
        <v>0</v>
      </c>
      <c r="Q28" s="38">
        <f t="shared" si="5"/>
        <v>21069</v>
      </c>
      <c r="R28" s="39">
        <f t="shared" si="5"/>
        <v>0</v>
      </c>
      <c r="S28" s="37">
        <f t="shared" ref="S28:W43" si="6">X28-N28</f>
        <v>11194.6</v>
      </c>
      <c r="T28" s="38">
        <f t="shared" si="6"/>
        <v>0</v>
      </c>
      <c r="U28" s="38">
        <f t="shared" si="6"/>
        <v>11394.599999999999</v>
      </c>
      <c r="V28" s="38">
        <f t="shared" si="6"/>
        <v>-700</v>
      </c>
      <c r="W28" s="39">
        <f t="shared" si="6"/>
        <v>0</v>
      </c>
      <c r="X28" s="108">
        <v>11694.6</v>
      </c>
      <c r="Y28" s="109">
        <v>0</v>
      </c>
      <c r="Z28" s="109">
        <v>11394.599999999999</v>
      </c>
      <c r="AA28" s="109">
        <v>20369</v>
      </c>
      <c r="AB28" s="110">
        <v>0</v>
      </c>
      <c r="AC28" s="97">
        <v>0</v>
      </c>
      <c r="AD28" s="44">
        <v>0</v>
      </c>
      <c r="AE28" s="44">
        <v>0</v>
      </c>
      <c r="AF28" s="44">
        <v>0</v>
      </c>
      <c r="AG28" s="45">
        <v>0</v>
      </c>
      <c r="AH28" s="111">
        <v>11694.6</v>
      </c>
      <c r="AI28" s="109">
        <v>0</v>
      </c>
      <c r="AJ28" s="109">
        <v>11394.599999999999</v>
      </c>
      <c r="AK28" s="109">
        <v>20369</v>
      </c>
      <c r="AL28" s="110">
        <v>0</v>
      </c>
    </row>
    <row r="29" spans="1:38" s="3" customFormat="1" ht="18.75" customHeight="1">
      <c r="A29" s="47" t="s">
        <v>39</v>
      </c>
      <c r="B29" s="48">
        <v>360</v>
      </c>
      <c r="C29" s="49" t="s">
        <v>21</v>
      </c>
      <c r="D29" s="37">
        <v>500</v>
      </c>
      <c r="E29" s="50">
        <v>0</v>
      </c>
      <c r="F29" s="50">
        <v>0</v>
      </c>
      <c r="G29" s="50">
        <v>20569</v>
      </c>
      <c r="H29" s="51">
        <v>0</v>
      </c>
      <c r="I29" s="37"/>
      <c r="J29" s="50"/>
      <c r="K29" s="50"/>
      <c r="L29" s="50"/>
      <c r="M29" s="51"/>
      <c r="N29" s="37">
        <f t="shared" si="5"/>
        <v>500</v>
      </c>
      <c r="O29" s="50">
        <f t="shared" si="5"/>
        <v>0</v>
      </c>
      <c r="P29" s="50">
        <f t="shared" si="5"/>
        <v>0</v>
      </c>
      <c r="Q29" s="50">
        <f t="shared" si="5"/>
        <v>20569</v>
      </c>
      <c r="R29" s="51">
        <f t="shared" si="5"/>
        <v>0</v>
      </c>
      <c r="S29" s="37">
        <f t="shared" si="6"/>
        <v>11194.6</v>
      </c>
      <c r="T29" s="50">
        <f t="shared" si="6"/>
        <v>0</v>
      </c>
      <c r="U29" s="50">
        <f t="shared" si="6"/>
        <v>11394.599999999999</v>
      </c>
      <c r="V29" s="50">
        <f t="shared" si="6"/>
        <v>-200</v>
      </c>
      <c r="W29" s="51">
        <f t="shared" si="6"/>
        <v>0</v>
      </c>
      <c r="X29" s="108">
        <v>11694.6</v>
      </c>
      <c r="Y29" s="109">
        <v>0</v>
      </c>
      <c r="Z29" s="109">
        <v>11394.599999999999</v>
      </c>
      <c r="AA29" s="109">
        <v>20369</v>
      </c>
      <c r="AB29" s="110">
        <v>0</v>
      </c>
      <c r="AC29" s="46">
        <v>0</v>
      </c>
      <c r="AD29" s="54">
        <v>0</v>
      </c>
      <c r="AE29" s="54">
        <v>0</v>
      </c>
      <c r="AF29" s="54">
        <v>0</v>
      </c>
      <c r="AG29" s="55">
        <v>0</v>
      </c>
      <c r="AH29" s="111">
        <v>11694.6</v>
      </c>
      <c r="AI29" s="109">
        <v>0</v>
      </c>
      <c r="AJ29" s="109">
        <v>11394.599999999999</v>
      </c>
      <c r="AK29" s="109">
        <v>20369</v>
      </c>
      <c r="AL29" s="110">
        <v>0</v>
      </c>
    </row>
    <row r="30" spans="1:38" s="3" customFormat="1" ht="66" customHeight="1">
      <c r="A30" s="47" t="s">
        <v>40</v>
      </c>
      <c r="B30" s="48">
        <v>362</v>
      </c>
      <c r="C30" s="49"/>
      <c r="D30" s="37"/>
      <c r="E30" s="50"/>
      <c r="F30" s="50"/>
      <c r="G30" s="50"/>
      <c r="H30" s="51"/>
      <c r="I30" s="37"/>
      <c r="J30" s="50"/>
      <c r="K30" s="50"/>
      <c r="L30" s="50"/>
      <c r="M30" s="51"/>
      <c r="N30" s="37"/>
      <c r="O30" s="50"/>
      <c r="P30" s="50"/>
      <c r="Q30" s="50"/>
      <c r="R30" s="51"/>
      <c r="S30" s="37">
        <f t="shared" si="6"/>
        <v>11694.599999999999</v>
      </c>
      <c r="T30" s="50">
        <f t="shared" si="6"/>
        <v>0</v>
      </c>
      <c r="U30" s="50">
        <f t="shared" si="6"/>
        <v>11394.599999999999</v>
      </c>
      <c r="V30" s="50">
        <f t="shared" si="6"/>
        <v>300</v>
      </c>
      <c r="W30" s="51">
        <f t="shared" si="6"/>
        <v>0</v>
      </c>
      <c r="X30" s="40">
        <v>11694.599999999999</v>
      </c>
      <c r="Y30" s="41">
        <v>0</v>
      </c>
      <c r="Z30" s="41">
        <v>11394.599999999999</v>
      </c>
      <c r="AA30" s="41">
        <v>300</v>
      </c>
      <c r="AB30" s="42">
        <v>0</v>
      </c>
      <c r="AC30" s="46">
        <v>0</v>
      </c>
      <c r="AD30" s="54">
        <v>0</v>
      </c>
      <c r="AE30" s="54">
        <v>0</v>
      </c>
      <c r="AF30" s="54">
        <v>0</v>
      </c>
      <c r="AG30" s="55">
        <v>0</v>
      </c>
      <c r="AH30" s="43">
        <v>11694.599999999999</v>
      </c>
      <c r="AI30" s="41">
        <v>0</v>
      </c>
      <c r="AJ30" s="41">
        <v>11394.599999999999</v>
      </c>
      <c r="AK30" s="41">
        <v>300</v>
      </c>
      <c r="AL30" s="42">
        <v>0</v>
      </c>
    </row>
    <row r="31" spans="1:38" s="3" customFormat="1" ht="43.5" customHeight="1">
      <c r="A31" s="47" t="s">
        <v>41</v>
      </c>
      <c r="B31" s="48">
        <v>362</v>
      </c>
      <c r="C31" s="49">
        <v>34</v>
      </c>
      <c r="D31" s="37">
        <f>SUM(E31:H31)</f>
        <v>500</v>
      </c>
      <c r="E31" s="50">
        <v>0</v>
      </c>
      <c r="F31" s="50">
        <v>0</v>
      </c>
      <c r="G31" s="50">
        <v>500</v>
      </c>
      <c r="H31" s="51">
        <v>0</v>
      </c>
      <c r="I31" s="37"/>
      <c r="J31" s="50"/>
      <c r="K31" s="50"/>
      <c r="L31" s="50"/>
      <c r="M31" s="51"/>
      <c r="N31" s="37">
        <f t="shared" si="5"/>
        <v>500</v>
      </c>
      <c r="O31" s="50">
        <f t="shared" si="5"/>
        <v>0</v>
      </c>
      <c r="P31" s="50">
        <f t="shared" si="5"/>
        <v>0</v>
      </c>
      <c r="Q31" s="50">
        <f t="shared" si="5"/>
        <v>500</v>
      </c>
      <c r="R31" s="51">
        <f t="shared" si="5"/>
        <v>0</v>
      </c>
      <c r="S31" s="37">
        <f t="shared" si="6"/>
        <v>-200</v>
      </c>
      <c r="T31" s="50">
        <f t="shared" si="6"/>
        <v>0</v>
      </c>
      <c r="U31" s="50">
        <f t="shared" si="6"/>
        <v>0</v>
      </c>
      <c r="V31" s="50">
        <f t="shared" si="6"/>
        <v>-200</v>
      </c>
      <c r="W31" s="51">
        <f t="shared" si="6"/>
        <v>0</v>
      </c>
      <c r="X31" s="112">
        <v>300</v>
      </c>
      <c r="Y31" s="113">
        <v>0</v>
      </c>
      <c r="Z31" s="113">
        <v>0</v>
      </c>
      <c r="AA31" s="113">
        <v>300</v>
      </c>
      <c r="AB31" s="114">
        <v>0</v>
      </c>
      <c r="AC31" s="46">
        <v>0</v>
      </c>
      <c r="AD31" s="54"/>
      <c r="AE31" s="54"/>
      <c r="AF31" s="54"/>
      <c r="AG31" s="55"/>
      <c r="AH31" s="115">
        <v>300</v>
      </c>
      <c r="AI31" s="113">
        <v>0</v>
      </c>
      <c r="AJ31" s="113">
        <v>0</v>
      </c>
      <c r="AK31" s="113">
        <v>300</v>
      </c>
      <c r="AL31" s="114">
        <v>0</v>
      </c>
    </row>
    <row r="32" spans="1:38" s="3" customFormat="1" ht="42" customHeight="1">
      <c r="A32" s="47" t="s">
        <v>42</v>
      </c>
      <c r="B32" s="48">
        <v>362</v>
      </c>
      <c r="C32" s="49">
        <v>35</v>
      </c>
      <c r="D32" s="37"/>
      <c r="E32" s="50"/>
      <c r="F32" s="50"/>
      <c r="G32" s="50"/>
      <c r="H32" s="51"/>
      <c r="I32" s="37"/>
      <c r="J32" s="50"/>
      <c r="K32" s="50"/>
      <c r="L32" s="50"/>
      <c r="M32" s="51"/>
      <c r="N32" s="37"/>
      <c r="O32" s="50"/>
      <c r="P32" s="50"/>
      <c r="Q32" s="50"/>
      <c r="R32" s="51"/>
      <c r="S32" s="37">
        <f t="shared" si="6"/>
        <v>768.8</v>
      </c>
      <c r="T32" s="50">
        <f t="shared" si="6"/>
        <v>0</v>
      </c>
      <c r="U32" s="50">
        <f t="shared" si="6"/>
        <v>768.8</v>
      </c>
      <c r="V32" s="50">
        <f t="shared" si="6"/>
        <v>0</v>
      </c>
      <c r="W32" s="51">
        <f t="shared" si="6"/>
        <v>0</v>
      </c>
      <c r="X32" s="112">
        <v>768.8</v>
      </c>
      <c r="Y32" s="113">
        <v>0</v>
      </c>
      <c r="Z32" s="113">
        <v>768.8</v>
      </c>
      <c r="AA32" s="113">
        <v>0</v>
      </c>
      <c r="AB32" s="114">
        <v>0</v>
      </c>
      <c r="AC32" s="46">
        <v>0</v>
      </c>
      <c r="AD32" s="54"/>
      <c r="AE32" s="54"/>
      <c r="AF32" s="54"/>
      <c r="AG32" s="55"/>
      <c r="AH32" s="115">
        <v>768.8</v>
      </c>
      <c r="AI32" s="113">
        <v>0</v>
      </c>
      <c r="AJ32" s="113">
        <v>768.8</v>
      </c>
      <c r="AK32" s="113">
        <v>0</v>
      </c>
      <c r="AL32" s="114">
        <v>0</v>
      </c>
    </row>
    <row r="33" spans="1:38" s="3" customFormat="1" ht="42" customHeight="1">
      <c r="A33" s="47" t="s">
        <v>43</v>
      </c>
      <c r="B33" s="48">
        <v>362</v>
      </c>
      <c r="C33" s="49">
        <v>38</v>
      </c>
      <c r="D33" s="37"/>
      <c r="E33" s="50"/>
      <c r="F33" s="50"/>
      <c r="G33" s="50"/>
      <c r="H33" s="51"/>
      <c r="I33" s="37"/>
      <c r="J33" s="50"/>
      <c r="K33" s="50"/>
      <c r="L33" s="50"/>
      <c r="M33" s="51"/>
      <c r="N33" s="37"/>
      <c r="O33" s="50"/>
      <c r="P33" s="50"/>
      <c r="Q33" s="50"/>
      <c r="R33" s="51"/>
      <c r="S33" s="37">
        <f t="shared" si="6"/>
        <v>10625.8</v>
      </c>
      <c r="T33" s="50">
        <f t="shared" si="6"/>
        <v>0</v>
      </c>
      <c r="U33" s="50">
        <f t="shared" si="6"/>
        <v>10625.8</v>
      </c>
      <c r="V33" s="50">
        <f t="shared" si="6"/>
        <v>0</v>
      </c>
      <c r="W33" s="51">
        <f t="shared" si="6"/>
        <v>0</v>
      </c>
      <c r="X33" s="112">
        <v>10625.8</v>
      </c>
      <c r="Y33" s="113">
        <v>0</v>
      </c>
      <c r="Z33" s="113">
        <v>10625.8</v>
      </c>
      <c r="AA33" s="113">
        <v>0</v>
      </c>
      <c r="AB33" s="114">
        <v>0</v>
      </c>
      <c r="AC33" s="46">
        <v>0</v>
      </c>
      <c r="AD33" s="54"/>
      <c r="AE33" s="54"/>
      <c r="AF33" s="54"/>
      <c r="AG33" s="55"/>
      <c r="AH33" s="115">
        <v>10625.8</v>
      </c>
      <c r="AI33" s="113">
        <v>0</v>
      </c>
      <c r="AJ33" s="113">
        <v>10625.8</v>
      </c>
      <c r="AK33" s="113">
        <v>0</v>
      </c>
      <c r="AL33" s="114">
        <v>0</v>
      </c>
    </row>
    <row r="34" spans="1:38" s="4" customFormat="1">
      <c r="A34" s="34" t="s">
        <v>44</v>
      </c>
      <c r="B34" s="35">
        <v>400</v>
      </c>
      <c r="C34" s="36" t="s">
        <v>21</v>
      </c>
      <c r="D34" s="37" t="e">
        <f>D35+D36</f>
        <v>#REF!</v>
      </c>
      <c r="E34" s="38" t="e">
        <f>SUM(E35:E36)</f>
        <v>#REF!</v>
      </c>
      <c r="F34" s="38" t="e">
        <f t="shared" ref="F34:H34" si="7">SUM(F35:F36)</f>
        <v>#REF!</v>
      </c>
      <c r="G34" s="38" t="e">
        <f t="shared" si="7"/>
        <v>#REF!</v>
      </c>
      <c r="H34" s="39" t="e">
        <f t="shared" si="7"/>
        <v>#REF!</v>
      </c>
      <c r="I34" s="37" t="e">
        <f t="shared" ref="I34:L34" si="8">I35+I36</f>
        <v>#REF!</v>
      </c>
      <c r="J34" s="38" t="e">
        <f t="shared" si="8"/>
        <v>#REF!</v>
      </c>
      <c r="K34" s="38" t="e">
        <f t="shared" si="8"/>
        <v>#REF!</v>
      </c>
      <c r="L34" s="38" t="e">
        <f t="shared" si="8"/>
        <v>#REF!</v>
      </c>
      <c r="M34" s="39" t="e">
        <f>M35+M36</f>
        <v>#REF!</v>
      </c>
      <c r="N34" s="37" t="e">
        <f t="shared" si="5"/>
        <v>#REF!</v>
      </c>
      <c r="O34" s="38" t="e">
        <f t="shared" si="5"/>
        <v>#REF!</v>
      </c>
      <c r="P34" s="38" t="e">
        <f t="shared" si="5"/>
        <v>#REF!</v>
      </c>
      <c r="Q34" s="38" t="e">
        <f t="shared" si="5"/>
        <v>#REF!</v>
      </c>
      <c r="R34" s="39" t="e">
        <f t="shared" si="5"/>
        <v>#REF!</v>
      </c>
      <c r="S34" s="37" t="e">
        <f t="shared" si="6"/>
        <v>#REF!</v>
      </c>
      <c r="T34" s="38" t="e">
        <f t="shared" si="6"/>
        <v>#REF!</v>
      </c>
      <c r="U34" s="38" t="e">
        <f t="shared" si="6"/>
        <v>#REF!</v>
      </c>
      <c r="V34" s="38" t="e">
        <f t="shared" si="6"/>
        <v>#REF!</v>
      </c>
      <c r="W34" s="39" t="e">
        <f t="shared" si="6"/>
        <v>#REF!</v>
      </c>
      <c r="X34" s="116">
        <v>2966220.5</v>
      </c>
      <c r="Y34" s="117">
        <v>1139992</v>
      </c>
      <c r="Z34" s="117">
        <v>53708.5</v>
      </c>
      <c r="AA34" s="117">
        <v>0</v>
      </c>
      <c r="AB34" s="118">
        <v>1772520</v>
      </c>
      <c r="AC34" s="37">
        <v>474625</v>
      </c>
      <c r="AD34" s="38">
        <v>474625</v>
      </c>
      <c r="AE34" s="44">
        <v>0</v>
      </c>
      <c r="AF34" s="44">
        <v>0</v>
      </c>
      <c r="AG34" s="45">
        <v>0</v>
      </c>
      <c r="AH34" s="119">
        <v>3440845.5</v>
      </c>
      <c r="AI34" s="117">
        <v>1614617</v>
      </c>
      <c r="AJ34" s="117">
        <v>53708.5</v>
      </c>
      <c r="AK34" s="117">
        <v>0</v>
      </c>
      <c r="AL34" s="118">
        <v>1772520</v>
      </c>
    </row>
    <row r="35" spans="1:38" s="85" customFormat="1">
      <c r="A35" s="72" t="s">
        <v>45</v>
      </c>
      <c r="B35" s="73">
        <v>411</v>
      </c>
      <c r="C35" s="74" t="s">
        <v>21</v>
      </c>
      <c r="D35" s="75">
        <f>SUM(E35:H35)</f>
        <v>9458.4</v>
      </c>
      <c r="E35" s="76">
        <v>0</v>
      </c>
      <c r="F35" s="76">
        <v>9458.4</v>
      </c>
      <c r="G35" s="76">
        <v>0</v>
      </c>
      <c r="H35" s="77">
        <v>0</v>
      </c>
      <c r="I35" s="75"/>
      <c r="J35" s="76"/>
      <c r="K35" s="76"/>
      <c r="L35" s="76"/>
      <c r="M35" s="77"/>
      <c r="N35" s="75">
        <f t="shared" si="5"/>
        <v>9458.4</v>
      </c>
      <c r="O35" s="76">
        <f t="shared" si="5"/>
        <v>0</v>
      </c>
      <c r="P35" s="76">
        <f t="shared" si="5"/>
        <v>9458.4</v>
      </c>
      <c r="Q35" s="76">
        <f t="shared" si="5"/>
        <v>0</v>
      </c>
      <c r="R35" s="77">
        <f t="shared" si="5"/>
        <v>0</v>
      </c>
      <c r="S35" s="75">
        <f t="shared" si="6"/>
        <v>-2964</v>
      </c>
      <c r="T35" s="76">
        <f t="shared" si="6"/>
        <v>0</v>
      </c>
      <c r="U35" s="76">
        <f t="shared" si="6"/>
        <v>-2964</v>
      </c>
      <c r="V35" s="76">
        <f t="shared" si="6"/>
        <v>0</v>
      </c>
      <c r="W35" s="77">
        <f t="shared" si="6"/>
        <v>0</v>
      </c>
      <c r="X35" s="116">
        <v>6494.4</v>
      </c>
      <c r="Y35" s="117">
        <v>0</v>
      </c>
      <c r="Z35" s="117">
        <v>6494.4</v>
      </c>
      <c r="AA35" s="117">
        <v>0</v>
      </c>
      <c r="AB35" s="118">
        <v>0</v>
      </c>
      <c r="AC35" s="75">
        <v>0</v>
      </c>
      <c r="AD35" s="76"/>
      <c r="AE35" s="82"/>
      <c r="AF35" s="82"/>
      <c r="AG35" s="83"/>
      <c r="AH35" s="119">
        <v>6494.4</v>
      </c>
      <c r="AI35" s="117">
        <v>0</v>
      </c>
      <c r="AJ35" s="117">
        <v>6494.4</v>
      </c>
      <c r="AK35" s="117">
        <v>0</v>
      </c>
      <c r="AL35" s="118">
        <v>0</v>
      </c>
    </row>
    <row r="36" spans="1:38" s="85" customFormat="1">
      <c r="A36" s="72" t="s">
        <v>46</v>
      </c>
      <c r="B36" s="73">
        <v>412</v>
      </c>
      <c r="C36" s="74" t="s">
        <v>21</v>
      </c>
      <c r="D36" s="75" t="e">
        <f>SUM(#REF!)</f>
        <v>#REF!</v>
      </c>
      <c r="E36" s="76" t="e">
        <f>SUM(#REF!)</f>
        <v>#REF!</v>
      </c>
      <c r="F36" s="76" t="e">
        <f>SUM(#REF!)</f>
        <v>#REF!</v>
      </c>
      <c r="G36" s="76" t="e">
        <f>SUM(#REF!)</f>
        <v>#REF!</v>
      </c>
      <c r="H36" s="77" t="e">
        <f>SUM(#REF!)</f>
        <v>#REF!</v>
      </c>
      <c r="I36" s="75" t="e">
        <f>#REF!+#REF!+#REF!</f>
        <v>#REF!</v>
      </c>
      <c r="J36" s="76" t="e">
        <f>#REF!+#REF!+#REF!</f>
        <v>#REF!</v>
      </c>
      <c r="K36" s="76" t="e">
        <f>#REF!+#REF!+#REF!</f>
        <v>#REF!</v>
      </c>
      <c r="L36" s="76" t="e">
        <f>#REF!+#REF!+#REF!</f>
        <v>#REF!</v>
      </c>
      <c r="M36" s="77" t="e">
        <f>#REF!+#REF!+#REF!</f>
        <v>#REF!</v>
      </c>
      <c r="N36" s="75" t="e">
        <f t="shared" si="5"/>
        <v>#REF!</v>
      </c>
      <c r="O36" s="76" t="e">
        <f t="shared" si="5"/>
        <v>#REF!</v>
      </c>
      <c r="P36" s="76" t="e">
        <f t="shared" si="5"/>
        <v>#REF!</v>
      </c>
      <c r="Q36" s="76" t="e">
        <f t="shared" si="5"/>
        <v>#REF!</v>
      </c>
      <c r="R36" s="77" t="e">
        <f t="shared" si="5"/>
        <v>#REF!</v>
      </c>
      <c r="S36" s="75" t="e">
        <f t="shared" si="6"/>
        <v>#REF!</v>
      </c>
      <c r="T36" s="76" t="e">
        <f t="shared" si="6"/>
        <v>#REF!</v>
      </c>
      <c r="U36" s="76" t="e">
        <f t="shared" si="6"/>
        <v>#REF!</v>
      </c>
      <c r="V36" s="76" t="e">
        <f t="shared" si="6"/>
        <v>#REF!</v>
      </c>
      <c r="W36" s="77" t="e">
        <f t="shared" si="6"/>
        <v>#REF!</v>
      </c>
      <c r="X36" s="116">
        <v>2959726.1</v>
      </c>
      <c r="Y36" s="117">
        <v>1139992</v>
      </c>
      <c r="Z36" s="117">
        <v>47214.1</v>
      </c>
      <c r="AA36" s="117">
        <v>0</v>
      </c>
      <c r="AB36" s="118">
        <v>1772520</v>
      </c>
      <c r="AC36" s="75">
        <v>474625</v>
      </c>
      <c r="AD36" s="76">
        <v>474625</v>
      </c>
      <c r="AE36" s="82">
        <v>0</v>
      </c>
      <c r="AF36" s="82">
        <v>0</v>
      </c>
      <c r="AG36" s="83">
        <v>0</v>
      </c>
      <c r="AH36" s="119">
        <v>3434351.1</v>
      </c>
      <c r="AI36" s="117">
        <v>1614617</v>
      </c>
      <c r="AJ36" s="117">
        <v>47214.1</v>
      </c>
      <c r="AK36" s="117">
        <v>0</v>
      </c>
      <c r="AL36" s="118">
        <v>1772520</v>
      </c>
    </row>
    <row r="37" spans="1:38" s="128" customFormat="1" ht="24" customHeight="1">
      <c r="A37" s="120" t="s">
        <v>47</v>
      </c>
      <c r="B37" s="121" t="s">
        <v>21</v>
      </c>
      <c r="C37" s="122" t="s">
        <v>21</v>
      </c>
      <c r="D37" s="123">
        <v>28217863.509999998</v>
      </c>
      <c r="E37" s="41">
        <v>23989506.100000001</v>
      </c>
      <c r="F37" s="41">
        <v>771875.3</v>
      </c>
      <c r="G37" s="41">
        <v>473835.9</v>
      </c>
      <c r="H37" s="42">
        <v>3002715.2</v>
      </c>
      <c r="I37" s="40">
        <f>I38+I45+I49+I51+I57+I59+I67+I77+I83+I91+I98+I111+I117+I122+I126+I131+I135+I139+I142+I146+I150+I156</f>
        <v>388978.7</v>
      </c>
      <c r="J37" s="41">
        <f t="shared" ref="J37:M37" si="9">J38+J45+J49+J51+J57+J59+J67+J77+J83+J91+J98+J111+J117+J122+J126+J131+J135+J139+J142+J146+J150+J156</f>
        <v>20000</v>
      </c>
      <c r="K37" s="41">
        <f t="shared" si="9"/>
        <v>0</v>
      </c>
      <c r="L37" s="41">
        <f t="shared" si="9"/>
        <v>0</v>
      </c>
      <c r="M37" s="42">
        <f t="shared" si="9"/>
        <v>368978.7</v>
      </c>
      <c r="N37" s="123">
        <f t="shared" si="5"/>
        <v>28606842.209999997</v>
      </c>
      <c r="O37" s="41">
        <f t="shared" si="5"/>
        <v>24009506.100000001</v>
      </c>
      <c r="P37" s="41">
        <f t="shared" si="5"/>
        <v>771875.3</v>
      </c>
      <c r="Q37" s="41">
        <f t="shared" si="5"/>
        <v>473835.9</v>
      </c>
      <c r="R37" s="42">
        <f t="shared" si="5"/>
        <v>3371693.9000000004</v>
      </c>
      <c r="S37" s="123">
        <f t="shared" si="6"/>
        <v>1177201.9900000021</v>
      </c>
      <c r="T37" s="41">
        <f t="shared" si="6"/>
        <v>974351.69999999925</v>
      </c>
      <c r="U37" s="41">
        <f t="shared" si="6"/>
        <v>74771.29999999993</v>
      </c>
      <c r="V37" s="41">
        <f t="shared" si="6"/>
        <v>128079</v>
      </c>
      <c r="W37" s="42">
        <f t="shared" si="6"/>
        <v>0</v>
      </c>
      <c r="X37" s="116">
        <v>29784044.199999999</v>
      </c>
      <c r="Y37" s="124">
        <v>24983857.800000001</v>
      </c>
      <c r="Z37" s="124">
        <v>846646.6</v>
      </c>
      <c r="AA37" s="124">
        <v>601914.9</v>
      </c>
      <c r="AB37" s="125">
        <v>3371693.9</v>
      </c>
      <c r="AC37" s="37">
        <v>226898.6</v>
      </c>
      <c r="AD37" s="41">
        <v>201898.6</v>
      </c>
      <c r="AE37" s="126">
        <v>0</v>
      </c>
      <c r="AF37" s="41">
        <v>25000</v>
      </c>
      <c r="AG37" s="127">
        <v>0</v>
      </c>
      <c r="AH37" s="119">
        <v>30010942.800000001</v>
      </c>
      <c r="AI37" s="124">
        <v>25185756.400000002</v>
      </c>
      <c r="AJ37" s="124">
        <f t="shared" ref="AI37:AL96" si="10">Z37+AE37</f>
        <v>846646.6</v>
      </c>
      <c r="AK37" s="124">
        <f t="shared" si="10"/>
        <v>626914.9</v>
      </c>
      <c r="AL37" s="125">
        <f t="shared" si="10"/>
        <v>3371693.9</v>
      </c>
    </row>
    <row r="38" spans="1:38" s="4" customFormat="1">
      <c r="A38" s="34" t="s">
        <v>48</v>
      </c>
      <c r="B38" s="121">
        <v>1</v>
      </c>
      <c r="C38" s="122" t="s">
        <v>21</v>
      </c>
      <c r="D38" s="129">
        <v>1430720.7000000002</v>
      </c>
      <c r="E38" s="38">
        <v>1254131.2</v>
      </c>
      <c r="F38" s="38">
        <v>107464.9</v>
      </c>
      <c r="G38" s="38">
        <v>0</v>
      </c>
      <c r="H38" s="39">
        <v>69124.600000000006</v>
      </c>
      <c r="I38" s="37">
        <f>J38</f>
        <v>-8000</v>
      </c>
      <c r="J38" s="38">
        <f>J44</f>
        <v>-8000</v>
      </c>
      <c r="K38" s="38"/>
      <c r="L38" s="38"/>
      <c r="M38" s="39"/>
      <c r="N38" s="129">
        <f t="shared" si="5"/>
        <v>1422720.7000000002</v>
      </c>
      <c r="O38" s="38">
        <f t="shared" si="5"/>
        <v>1246131.2</v>
      </c>
      <c r="P38" s="38">
        <f t="shared" si="5"/>
        <v>107464.9</v>
      </c>
      <c r="Q38" s="38">
        <f t="shared" si="5"/>
        <v>0</v>
      </c>
      <c r="R38" s="39">
        <f t="shared" si="5"/>
        <v>69124.600000000006</v>
      </c>
      <c r="S38" s="129">
        <f t="shared" si="6"/>
        <v>54509.299999999814</v>
      </c>
      <c r="T38" s="38">
        <f t="shared" si="6"/>
        <v>45898.699999999953</v>
      </c>
      <c r="U38" s="38">
        <f t="shared" si="6"/>
        <v>8610.6000000000058</v>
      </c>
      <c r="V38" s="38">
        <f t="shared" si="6"/>
        <v>0</v>
      </c>
      <c r="W38" s="39">
        <f t="shared" si="6"/>
        <v>0</v>
      </c>
      <c r="X38" s="116">
        <v>1477230</v>
      </c>
      <c r="Y38" s="124">
        <v>1292029.8999999999</v>
      </c>
      <c r="Z38" s="124">
        <v>116075.5</v>
      </c>
      <c r="AA38" s="124">
        <v>0</v>
      </c>
      <c r="AB38" s="125">
        <v>69124.600000000006</v>
      </c>
      <c r="AC38" s="37">
        <v>22025</v>
      </c>
      <c r="AD38" s="38">
        <v>22025</v>
      </c>
      <c r="AE38" s="44">
        <v>0</v>
      </c>
      <c r="AF38" s="44">
        <v>0</v>
      </c>
      <c r="AG38" s="45">
        <v>0</v>
      </c>
      <c r="AH38" s="119">
        <f t="shared" ref="AH38:AL101" si="11">X38+AC38</f>
        <v>1499255</v>
      </c>
      <c r="AI38" s="124">
        <f t="shared" si="10"/>
        <v>1314054.8999999999</v>
      </c>
      <c r="AJ38" s="124">
        <f t="shared" si="10"/>
        <v>116075.5</v>
      </c>
      <c r="AK38" s="124">
        <f t="shared" si="10"/>
        <v>0</v>
      </c>
      <c r="AL38" s="125">
        <f t="shared" si="10"/>
        <v>69124.600000000006</v>
      </c>
    </row>
    <row r="39" spans="1:38" s="3" customFormat="1" ht="18" customHeight="1">
      <c r="A39" s="47" t="s">
        <v>49</v>
      </c>
      <c r="B39" s="130">
        <v>1</v>
      </c>
      <c r="C39" s="131">
        <v>1</v>
      </c>
      <c r="D39" s="132">
        <v>143621.6</v>
      </c>
      <c r="E39" s="50">
        <v>139747.9</v>
      </c>
      <c r="F39" s="50">
        <v>3873.7</v>
      </c>
      <c r="G39" s="50">
        <v>0</v>
      </c>
      <c r="H39" s="51">
        <v>0</v>
      </c>
      <c r="I39" s="37"/>
      <c r="J39" s="50"/>
      <c r="K39" s="50"/>
      <c r="L39" s="50"/>
      <c r="M39" s="51"/>
      <c r="N39" s="132">
        <f t="shared" si="5"/>
        <v>143621.6</v>
      </c>
      <c r="O39" s="50">
        <f t="shared" si="5"/>
        <v>139747.9</v>
      </c>
      <c r="P39" s="50">
        <f t="shared" si="5"/>
        <v>3873.7</v>
      </c>
      <c r="Q39" s="50">
        <f t="shared" si="5"/>
        <v>0</v>
      </c>
      <c r="R39" s="51">
        <f t="shared" si="5"/>
        <v>0</v>
      </c>
      <c r="S39" s="132">
        <f t="shared" si="6"/>
        <v>6828</v>
      </c>
      <c r="T39" s="50">
        <f t="shared" si="6"/>
        <v>5000</v>
      </c>
      <c r="U39" s="50">
        <f t="shared" si="6"/>
        <v>1828</v>
      </c>
      <c r="V39" s="50">
        <f t="shared" si="6"/>
        <v>0</v>
      </c>
      <c r="W39" s="51">
        <f t="shared" si="6"/>
        <v>0</v>
      </c>
      <c r="X39" s="116">
        <v>150449.60000000001</v>
      </c>
      <c r="Y39" s="117">
        <v>144747.9</v>
      </c>
      <c r="Z39" s="117">
        <v>5701.7</v>
      </c>
      <c r="AA39" s="117">
        <v>0</v>
      </c>
      <c r="AB39" s="118">
        <v>0</v>
      </c>
      <c r="AC39" s="37">
        <v>5025</v>
      </c>
      <c r="AD39" s="50">
        <v>5025</v>
      </c>
      <c r="AE39" s="54"/>
      <c r="AF39" s="54"/>
      <c r="AG39" s="55"/>
      <c r="AH39" s="119">
        <f t="shared" si="11"/>
        <v>155474.6</v>
      </c>
      <c r="AI39" s="117">
        <f t="shared" si="10"/>
        <v>149772.9</v>
      </c>
      <c r="AJ39" s="117">
        <f t="shared" si="10"/>
        <v>5701.7</v>
      </c>
      <c r="AK39" s="117">
        <f t="shared" si="10"/>
        <v>0</v>
      </c>
      <c r="AL39" s="118">
        <f t="shared" si="10"/>
        <v>0</v>
      </c>
    </row>
    <row r="40" spans="1:38" s="3" customFormat="1" ht="17.25" customHeight="1">
      <c r="A40" s="47" t="s">
        <v>50</v>
      </c>
      <c r="B40" s="130">
        <v>1</v>
      </c>
      <c r="C40" s="131">
        <v>2</v>
      </c>
      <c r="D40" s="132">
        <v>221947</v>
      </c>
      <c r="E40" s="50">
        <v>127953</v>
      </c>
      <c r="F40" s="50">
        <v>53194</v>
      </c>
      <c r="G40" s="50">
        <v>0</v>
      </c>
      <c r="H40" s="51">
        <v>40800</v>
      </c>
      <c r="I40" s="37"/>
      <c r="J40" s="50"/>
      <c r="K40" s="50"/>
      <c r="L40" s="50"/>
      <c r="M40" s="51"/>
      <c r="N40" s="132">
        <f t="shared" si="5"/>
        <v>221947</v>
      </c>
      <c r="O40" s="50">
        <f t="shared" si="5"/>
        <v>127953</v>
      </c>
      <c r="P40" s="50">
        <f t="shared" si="5"/>
        <v>53194</v>
      </c>
      <c r="Q40" s="50">
        <f t="shared" si="5"/>
        <v>0</v>
      </c>
      <c r="R40" s="51">
        <f t="shared" si="5"/>
        <v>40800</v>
      </c>
      <c r="S40" s="132">
        <f t="shared" si="6"/>
        <v>-566.60000000000582</v>
      </c>
      <c r="T40" s="50">
        <f t="shared" si="6"/>
        <v>3000</v>
      </c>
      <c r="U40" s="50">
        <f t="shared" si="6"/>
        <v>-3566.5999999999985</v>
      </c>
      <c r="V40" s="50">
        <f t="shared" si="6"/>
        <v>0</v>
      </c>
      <c r="W40" s="51">
        <f t="shared" si="6"/>
        <v>0</v>
      </c>
      <c r="X40" s="116">
        <v>221380.4</v>
      </c>
      <c r="Y40" s="117">
        <v>130953</v>
      </c>
      <c r="Z40" s="117">
        <v>49627.4</v>
      </c>
      <c r="AA40" s="117">
        <v>0</v>
      </c>
      <c r="AB40" s="118">
        <v>40800</v>
      </c>
      <c r="AC40" s="37">
        <v>18000</v>
      </c>
      <c r="AD40" s="50">
        <v>18000</v>
      </c>
      <c r="AE40" s="54"/>
      <c r="AF40" s="54"/>
      <c r="AG40" s="55"/>
      <c r="AH40" s="119">
        <f t="shared" si="11"/>
        <v>239380.4</v>
      </c>
      <c r="AI40" s="117">
        <f t="shared" si="10"/>
        <v>148953</v>
      </c>
      <c r="AJ40" s="117">
        <f t="shared" si="10"/>
        <v>49627.4</v>
      </c>
      <c r="AK40" s="117">
        <f t="shared" si="10"/>
        <v>0</v>
      </c>
      <c r="AL40" s="118">
        <f t="shared" si="10"/>
        <v>40800</v>
      </c>
    </row>
    <row r="41" spans="1:38" s="3" customFormat="1" ht="18" customHeight="1">
      <c r="A41" s="47" t="s">
        <v>51</v>
      </c>
      <c r="B41" s="130">
        <v>1</v>
      </c>
      <c r="C41" s="131">
        <v>3</v>
      </c>
      <c r="D41" s="132">
        <v>667818.1</v>
      </c>
      <c r="E41" s="50">
        <v>596548.9</v>
      </c>
      <c r="F41" s="50">
        <v>42944.6</v>
      </c>
      <c r="G41" s="50">
        <v>0</v>
      </c>
      <c r="H41" s="51">
        <v>28324.6</v>
      </c>
      <c r="I41" s="37"/>
      <c r="J41" s="50"/>
      <c r="K41" s="50"/>
      <c r="L41" s="50"/>
      <c r="M41" s="51"/>
      <c r="N41" s="132">
        <f t="shared" si="5"/>
        <v>667818.1</v>
      </c>
      <c r="O41" s="50">
        <f t="shared" si="5"/>
        <v>596548.9</v>
      </c>
      <c r="P41" s="50">
        <f t="shared" si="5"/>
        <v>42944.6</v>
      </c>
      <c r="Q41" s="50">
        <f t="shared" si="5"/>
        <v>0</v>
      </c>
      <c r="R41" s="51">
        <f t="shared" si="5"/>
        <v>28324.6</v>
      </c>
      <c r="S41" s="132">
        <f t="shared" si="6"/>
        <v>9608.3000000000466</v>
      </c>
      <c r="T41" s="50">
        <f t="shared" si="6"/>
        <v>8931.5999999999767</v>
      </c>
      <c r="U41" s="50">
        <f t="shared" si="6"/>
        <v>676.70000000000437</v>
      </c>
      <c r="V41" s="50">
        <f t="shared" si="6"/>
        <v>0</v>
      </c>
      <c r="W41" s="51">
        <f t="shared" si="6"/>
        <v>0</v>
      </c>
      <c r="X41" s="116">
        <v>677426.4</v>
      </c>
      <c r="Y41" s="117">
        <v>605480.5</v>
      </c>
      <c r="Z41" s="117">
        <v>43621.3</v>
      </c>
      <c r="AA41" s="117">
        <v>0</v>
      </c>
      <c r="AB41" s="118">
        <v>28324.6</v>
      </c>
      <c r="AC41" s="37">
        <v>-1000</v>
      </c>
      <c r="AD41" s="50">
        <v>-1000</v>
      </c>
      <c r="AE41" s="54"/>
      <c r="AF41" s="54"/>
      <c r="AG41" s="55"/>
      <c r="AH41" s="119">
        <f t="shared" si="11"/>
        <v>676426.4</v>
      </c>
      <c r="AI41" s="117">
        <f t="shared" si="10"/>
        <v>604480.5</v>
      </c>
      <c r="AJ41" s="117">
        <f t="shared" si="10"/>
        <v>43621.3</v>
      </c>
      <c r="AK41" s="117">
        <f t="shared" si="10"/>
        <v>0</v>
      </c>
      <c r="AL41" s="118">
        <f t="shared" si="10"/>
        <v>28324.6</v>
      </c>
    </row>
    <row r="42" spans="1:38" s="3" customFormat="1" ht="17.25" customHeight="1">
      <c r="A42" s="47" t="s">
        <v>52</v>
      </c>
      <c r="B42" s="130">
        <v>1</v>
      </c>
      <c r="C42" s="131">
        <v>4</v>
      </c>
      <c r="D42" s="132">
        <v>83988.4</v>
      </c>
      <c r="E42" s="50">
        <v>81268.800000000003</v>
      </c>
      <c r="F42" s="50">
        <v>2719.6</v>
      </c>
      <c r="G42" s="50">
        <v>0</v>
      </c>
      <c r="H42" s="51">
        <v>0</v>
      </c>
      <c r="I42" s="37"/>
      <c r="J42" s="50"/>
      <c r="K42" s="50"/>
      <c r="L42" s="50"/>
      <c r="M42" s="51"/>
      <c r="N42" s="132">
        <f t="shared" si="5"/>
        <v>83988.4</v>
      </c>
      <c r="O42" s="50">
        <f t="shared" si="5"/>
        <v>81268.800000000003</v>
      </c>
      <c r="P42" s="50">
        <f t="shared" si="5"/>
        <v>2719.6</v>
      </c>
      <c r="Q42" s="50">
        <f t="shared" si="5"/>
        <v>0</v>
      </c>
      <c r="R42" s="51">
        <f t="shared" si="5"/>
        <v>0</v>
      </c>
      <c r="S42" s="132">
        <f t="shared" si="6"/>
        <v>39266.400000000009</v>
      </c>
      <c r="T42" s="50">
        <f t="shared" si="6"/>
        <v>30000</v>
      </c>
      <c r="U42" s="50">
        <f t="shared" si="6"/>
        <v>9266.4</v>
      </c>
      <c r="V42" s="50">
        <f t="shared" si="6"/>
        <v>0</v>
      </c>
      <c r="W42" s="51">
        <f t="shared" si="6"/>
        <v>0</v>
      </c>
      <c r="X42" s="116">
        <v>123254.8</v>
      </c>
      <c r="Y42" s="117">
        <v>111268.8</v>
      </c>
      <c r="Z42" s="117">
        <v>11986</v>
      </c>
      <c r="AA42" s="117">
        <v>0</v>
      </c>
      <c r="AB42" s="118">
        <v>0</v>
      </c>
      <c r="AC42" s="97">
        <v>0</v>
      </c>
      <c r="AD42" s="54"/>
      <c r="AE42" s="54"/>
      <c r="AF42" s="54"/>
      <c r="AG42" s="55"/>
      <c r="AH42" s="119">
        <f t="shared" si="11"/>
        <v>123254.8</v>
      </c>
      <c r="AI42" s="117">
        <f t="shared" si="10"/>
        <v>111268.8</v>
      </c>
      <c r="AJ42" s="117">
        <f t="shared" si="10"/>
        <v>11986</v>
      </c>
      <c r="AK42" s="117">
        <f t="shared" si="10"/>
        <v>0</v>
      </c>
      <c r="AL42" s="118">
        <f t="shared" si="10"/>
        <v>0</v>
      </c>
    </row>
    <row r="43" spans="1:38" s="3" customFormat="1" ht="28.5" customHeight="1">
      <c r="A43" s="47" t="s">
        <v>53</v>
      </c>
      <c r="B43" s="130">
        <v>1</v>
      </c>
      <c r="C43" s="131">
        <v>8</v>
      </c>
      <c r="D43" s="132">
        <v>170194</v>
      </c>
      <c r="E43" s="50">
        <v>169170.5</v>
      </c>
      <c r="F43" s="50">
        <v>1023.5</v>
      </c>
      <c r="G43" s="50">
        <v>0</v>
      </c>
      <c r="H43" s="51">
        <v>0</v>
      </c>
      <c r="I43" s="37"/>
      <c r="J43" s="50"/>
      <c r="K43" s="50"/>
      <c r="L43" s="50"/>
      <c r="M43" s="51"/>
      <c r="N43" s="132">
        <f t="shared" si="5"/>
        <v>170194</v>
      </c>
      <c r="O43" s="50">
        <f t="shared" si="5"/>
        <v>169170.5</v>
      </c>
      <c r="P43" s="50">
        <f t="shared" si="5"/>
        <v>1023.5</v>
      </c>
      <c r="Q43" s="50">
        <f t="shared" si="5"/>
        <v>0</v>
      </c>
      <c r="R43" s="51">
        <f t="shared" si="5"/>
        <v>0</v>
      </c>
      <c r="S43" s="132">
        <f t="shared" si="6"/>
        <v>346.60000000000582</v>
      </c>
      <c r="T43" s="50">
        <f t="shared" si="6"/>
        <v>190.10000000000582</v>
      </c>
      <c r="U43" s="50">
        <f t="shared" si="6"/>
        <v>156.5</v>
      </c>
      <c r="V43" s="50">
        <f t="shared" si="6"/>
        <v>0</v>
      </c>
      <c r="W43" s="51">
        <f t="shared" si="6"/>
        <v>0</v>
      </c>
      <c r="X43" s="116">
        <v>170540.6</v>
      </c>
      <c r="Y43" s="117">
        <v>169360.6</v>
      </c>
      <c r="Z43" s="117">
        <v>1180</v>
      </c>
      <c r="AA43" s="117">
        <v>0</v>
      </c>
      <c r="AB43" s="118">
        <v>0</v>
      </c>
      <c r="AC43" s="97">
        <v>0</v>
      </c>
      <c r="AD43" s="54"/>
      <c r="AE43" s="54"/>
      <c r="AF43" s="54"/>
      <c r="AG43" s="55"/>
      <c r="AH43" s="119">
        <f t="shared" si="11"/>
        <v>170540.6</v>
      </c>
      <c r="AI43" s="117">
        <f t="shared" si="10"/>
        <v>169360.6</v>
      </c>
      <c r="AJ43" s="117">
        <f t="shared" si="10"/>
        <v>1180</v>
      </c>
      <c r="AK43" s="117">
        <f t="shared" si="10"/>
        <v>0</v>
      </c>
      <c r="AL43" s="118">
        <f t="shared" si="10"/>
        <v>0</v>
      </c>
    </row>
    <row r="44" spans="1:38" s="3" customFormat="1" ht="18" customHeight="1">
      <c r="A44" s="47" t="s">
        <v>54</v>
      </c>
      <c r="B44" s="130">
        <v>1</v>
      </c>
      <c r="C44" s="131">
        <v>10</v>
      </c>
      <c r="D44" s="132">
        <v>143151.59999999998</v>
      </c>
      <c r="E44" s="50">
        <v>139442.1</v>
      </c>
      <c r="F44" s="50">
        <v>3709.5</v>
      </c>
      <c r="G44" s="50">
        <v>0</v>
      </c>
      <c r="H44" s="51">
        <v>0</v>
      </c>
      <c r="I44" s="37">
        <f>J44+K44+L44</f>
        <v>-8000</v>
      </c>
      <c r="J44" s="50">
        <v>-8000</v>
      </c>
      <c r="K44" s="50"/>
      <c r="L44" s="50"/>
      <c r="M44" s="51"/>
      <c r="N44" s="132">
        <f t="shared" si="5"/>
        <v>135151.59999999998</v>
      </c>
      <c r="O44" s="50">
        <f t="shared" si="5"/>
        <v>131442.1</v>
      </c>
      <c r="P44" s="50">
        <f t="shared" si="5"/>
        <v>3709.5</v>
      </c>
      <c r="Q44" s="50">
        <f t="shared" si="5"/>
        <v>0</v>
      </c>
      <c r="R44" s="51">
        <f t="shared" si="5"/>
        <v>0</v>
      </c>
      <c r="S44" s="132">
        <f t="shared" ref="S44:W75" si="12">X44-N44</f>
        <v>-973.39999999996508</v>
      </c>
      <c r="T44" s="50">
        <f t="shared" si="12"/>
        <v>-1223</v>
      </c>
      <c r="U44" s="50">
        <f t="shared" si="12"/>
        <v>249.59999999999991</v>
      </c>
      <c r="V44" s="50">
        <f t="shared" si="12"/>
        <v>0</v>
      </c>
      <c r="W44" s="51">
        <f t="shared" si="12"/>
        <v>0</v>
      </c>
      <c r="X44" s="116">
        <v>134178.20000000001</v>
      </c>
      <c r="Y44" s="117">
        <v>130219.1</v>
      </c>
      <c r="Z44" s="117">
        <v>3959.1</v>
      </c>
      <c r="AA44" s="117">
        <v>0</v>
      </c>
      <c r="AB44" s="118">
        <v>0</v>
      </c>
      <c r="AC44" s="97">
        <v>0</v>
      </c>
      <c r="AD44" s="54"/>
      <c r="AE44" s="54"/>
      <c r="AF44" s="54"/>
      <c r="AG44" s="55"/>
      <c r="AH44" s="119">
        <f t="shared" si="11"/>
        <v>134178.20000000001</v>
      </c>
      <c r="AI44" s="117">
        <f t="shared" si="10"/>
        <v>130219.1</v>
      </c>
      <c r="AJ44" s="117">
        <f t="shared" si="10"/>
        <v>3959.1</v>
      </c>
      <c r="AK44" s="117">
        <f t="shared" si="10"/>
        <v>0</v>
      </c>
      <c r="AL44" s="118">
        <f t="shared" si="10"/>
        <v>0</v>
      </c>
    </row>
    <row r="45" spans="1:38" s="4" customFormat="1">
      <c r="A45" s="34" t="s">
        <v>55</v>
      </c>
      <c r="B45" s="121">
        <v>2</v>
      </c>
      <c r="C45" s="122" t="s">
        <v>21</v>
      </c>
      <c r="D45" s="129">
        <v>301129.7</v>
      </c>
      <c r="E45" s="38">
        <v>272956.59999999998</v>
      </c>
      <c r="F45" s="38">
        <v>28173.1</v>
      </c>
      <c r="G45" s="38">
        <v>0</v>
      </c>
      <c r="H45" s="39">
        <v>0</v>
      </c>
      <c r="I45" s="37"/>
      <c r="J45" s="38"/>
      <c r="K45" s="38"/>
      <c r="L45" s="38"/>
      <c r="M45" s="39"/>
      <c r="N45" s="129">
        <f t="shared" si="5"/>
        <v>301129.7</v>
      </c>
      <c r="O45" s="38">
        <f t="shared" si="5"/>
        <v>272956.59999999998</v>
      </c>
      <c r="P45" s="38">
        <f t="shared" si="5"/>
        <v>28173.1</v>
      </c>
      <c r="Q45" s="38">
        <f t="shared" si="5"/>
        <v>0</v>
      </c>
      <c r="R45" s="39">
        <f t="shared" si="5"/>
        <v>0</v>
      </c>
      <c r="S45" s="129">
        <f t="shared" si="12"/>
        <v>9069.2000000000116</v>
      </c>
      <c r="T45" s="38">
        <f t="shared" si="12"/>
        <v>0</v>
      </c>
      <c r="U45" s="38">
        <f t="shared" si="12"/>
        <v>9069.2000000000044</v>
      </c>
      <c r="V45" s="38">
        <f t="shared" si="12"/>
        <v>0</v>
      </c>
      <c r="W45" s="39">
        <f t="shared" si="12"/>
        <v>0</v>
      </c>
      <c r="X45" s="116">
        <v>310198.90000000002</v>
      </c>
      <c r="Y45" s="124">
        <v>272956.59999999998</v>
      </c>
      <c r="Z45" s="124">
        <v>37242.300000000003</v>
      </c>
      <c r="AA45" s="124">
        <v>0</v>
      </c>
      <c r="AB45" s="125">
        <v>0</v>
      </c>
      <c r="AC45" s="97">
        <v>0</v>
      </c>
      <c r="AD45" s="44">
        <v>0</v>
      </c>
      <c r="AE45" s="44">
        <v>0</v>
      </c>
      <c r="AF45" s="44">
        <v>0</v>
      </c>
      <c r="AG45" s="45">
        <v>0</v>
      </c>
      <c r="AH45" s="119">
        <f t="shared" si="11"/>
        <v>310198.90000000002</v>
      </c>
      <c r="AI45" s="124">
        <f t="shared" si="10"/>
        <v>272956.59999999998</v>
      </c>
      <c r="AJ45" s="124">
        <f t="shared" si="10"/>
        <v>37242.300000000003</v>
      </c>
      <c r="AK45" s="124">
        <f t="shared" si="10"/>
        <v>0</v>
      </c>
      <c r="AL45" s="125">
        <f t="shared" si="10"/>
        <v>0</v>
      </c>
    </row>
    <row r="46" spans="1:38" s="3" customFormat="1">
      <c r="A46" s="47" t="s">
        <v>56</v>
      </c>
      <c r="B46" s="130">
        <v>2</v>
      </c>
      <c r="C46" s="131">
        <v>1</v>
      </c>
      <c r="D46" s="132">
        <v>51176</v>
      </c>
      <c r="E46" s="50">
        <v>51176</v>
      </c>
      <c r="F46" s="50">
        <v>0</v>
      </c>
      <c r="G46" s="50">
        <v>0</v>
      </c>
      <c r="H46" s="51">
        <v>0</v>
      </c>
      <c r="I46" s="37"/>
      <c r="J46" s="50"/>
      <c r="K46" s="50"/>
      <c r="L46" s="50"/>
      <c r="M46" s="51"/>
      <c r="N46" s="132">
        <f t="shared" si="5"/>
        <v>51176</v>
      </c>
      <c r="O46" s="50">
        <f t="shared" si="5"/>
        <v>51176</v>
      </c>
      <c r="P46" s="50">
        <f t="shared" si="5"/>
        <v>0</v>
      </c>
      <c r="Q46" s="50">
        <f t="shared" si="5"/>
        <v>0</v>
      </c>
      <c r="R46" s="51">
        <f t="shared" si="5"/>
        <v>0</v>
      </c>
      <c r="S46" s="132">
        <f t="shared" si="12"/>
        <v>0</v>
      </c>
      <c r="T46" s="50">
        <f t="shared" si="12"/>
        <v>0</v>
      </c>
      <c r="U46" s="50">
        <f t="shared" si="12"/>
        <v>0</v>
      </c>
      <c r="V46" s="50">
        <f t="shared" si="12"/>
        <v>0</v>
      </c>
      <c r="W46" s="51">
        <f t="shared" si="12"/>
        <v>0</v>
      </c>
      <c r="X46" s="116">
        <v>51176</v>
      </c>
      <c r="Y46" s="117">
        <v>51176</v>
      </c>
      <c r="Z46" s="117">
        <v>0</v>
      </c>
      <c r="AA46" s="117">
        <v>0</v>
      </c>
      <c r="AB46" s="118">
        <v>0</v>
      </c>
      <c r="AC46" s="97">
        <v>0</v>
      </c>
      <c r="AD46" s="54"/>
      <c r="AE46" s="54"/>
      <c r="AF46" s="54"/>
      <c r="AG46" s="55"/>
      <c r="AH46" s="119">
        <f t="shared" si="11"/>
        <v>51176</v>
      </c>
      <c r="AI46" s="117">
        <f t="shared" si="10"/>
        <v>51176</v>
      </c>
      <c r="AJ46" s="117">
        <f t="shared" si="10"/>
        <v>0</v>
      </c>
      <c r="AK46" s="117">
        <f t="shared" si="10"/>
        <v>0</v>
      </c>
      <c r="AL46" s="118">
        <f t="shared" si="10"/>
        <v>0</v>
      </c>
    </row>
    <row r="47" spans="1:38" s="3" customFormat="1" ht="17.25" customHeight="1">
      <c r="A47" s="47" t="s">
        <v>57</v>
      </c>
      <c r="B47" s="130">
        <v>2</v>
      </c>
      <c r="C47" s="131">
        <v>4</v>
      </c>
      <c r="D47" s="132">
        <v>228353.1</v>
      </c>
      <c r="E47" s="50">
        <v>200185</v>
      </c>
      <c r="F47" s="50">
        <v>28168.1</v>
      </c>
      <c r="G47" s="50">
        <v>0</v>
      </c>
      <c r="H47" s="51">
        <v>0</v>
      </c>
      <c r="I47" s="37"/>
      <c r="J47" s="50"/>
      <c r="K47" s="50"/>
      <c r="L47" s="50"/>
      <c r="M47" s="51"/>
      <c r="N47" s="132">
        <f t="shared" si="5"/>
        <v>228353.1</v>
      </c>
      <c r="O47" s="50">
        <f t="shared" si="5"/>
        <v>200185</v>
      </c>
      <c r="P47" s="50">
        <f t="shared" si="5"/>
        <v>28168.1</v>
      </c>
      <c r="Q47" s="50">
        <f t="shared" si="5"/>
        <v>0</v>
      </c>
      <c r="R47" s="51">
        <f t="shared" si="5"/>
        <v>0</v>
      </c>
      <c r="S47" s="132">
        <f t="shared" si="12"/>
        <v>6610.8999999999942</v>
      </c>
      <c r="T47" s="50">
        <f t="shared" si="12"/>
        <v>0</v>
      </c>
      <c r="U47" s="50">
        <f t="shared" si="12"/>
        <v>6610.9000000000015</v>
      </c>
      <c r="V47" s="50">
        <f t="shared" si="12"/>
        <v>0</v>
      </c>
      <c r="W47" s="51">
        <f t="shared" si="12"/>
        <v>0</v>
      </c>
      <c r="X47" s="116">
        <v>234964</v>
      </c>
      <c r="Y47" s="117">
        <v>200185</v>
      </c>
      <c r="Z47" s="117">
        <v>34779</v>
      </c>
      <c r="AA47" s="117">
        <v>0</v>
      </c>
      <c r="AB47" s="118">
        <v>0</v>
      </c>
      <c r="AC47" s="97">
        <v>0</v>
      </c>
      <c r="AD47" s="54"/>
      <c r="AE47" s="54"/>
      <c r="AF47" s="54"/>
      <c r="AG47" s="55"/>
      <c r="AH47" s="119">
        <f t="shared" si="11"/>
        <v>234964</v>
      </c>
      <c r="AI47" s="117">
        <f t="shared" si="10"/>
        <v>200185</v>
      </c>
      <c r="AJ47" s="117">
        <f t="shared" si="10"/>
        <v>34779</v>
      </c>
      <c r="AK47" s="117">
        <f t="shared" si="10"/>
        <v>0</v>
      </c>
      <c r="AL47" s="118">
        <f t="shared" si="10"/>
        <v>0</v>
      </c>
    </row>
    <row r="48" spans="1:38" s="3" customFormat="1" ht="16.5" customHeight="1">
      <c r="A48" s="47" t="s">
        <v>54</v>
      </c>
      <c r="B48" s="130">
        <v>2</v>
      </c>
      <c r="C48" s="131">
        <v>10</v>
      </c>
      <c r="D48" s="132">
        <v>21600.6</v>
      </c>
      <c r="E48" s="50">
        <v>21595.599999999999</v>
      </c>
      <c r="F48" s="50">
        <v>5</v>
      </c>
      <c r="G48" s="50">
        <v>0</v>
      </c>
      <c r="H48" s="51">
        <v>0</v>
      </c>
      <c r="I48" s="37"/>
      <c r="J48" s="50"/>
      <c r="K48" s="50"/>
      <c r="L48" s="50"/>
      <c r="M48" s="51"/>
      <c r="N48" s="132">
        <f t="shared" si="5"/>
        <v>21600.6</v>
      </c>
      <c r="O48" s="50">
        <f t="shared" si="5"/>
        <v>21595.599999999999</v>
      </c>
      <c r="P48" s="50">
        <f t="shared" si="5"/>
        <v>5</v>
      </c>
      <c r="Q48" s="50">
        <f t="shared" si="5"/>
        <v>0</v>
      </c>
      <c r="R48" s="51">
        <f t="shared" si="5"/>
        <v>0</v>
      </c>
      <c r="S48" s="132">
        <f t="shared" si="12"/>
        <v>2458.3000000000029</v>
      </c>
      <c r="T48" s="50">
        <f t="shared" si="12"/>
        <v>0</v>
      </c>
      <c r="U48" s="50">
        <f t="shared" si="12"/>
        <v>2458.3000000000002</v>
      </c>
      <c r="V48" s="50">
        <f t="shared" si="12"/>
        <v>0</v>
      </c>
      <c r="W48" s="51">
        <f t="shared" si="12"/>
        <v>0</v>
      </c>
      <c r="X48" s="116">
        <v>24058.9</v>
      </c>
      <c r="Y48" s="117">
        <v>21595.599999999999</v>
      </c>
      <c r="Z48" s="117">
        <v>2463.3000000000002</v>
      </c>
      <c r="AA48" s="117">
        <v>0</v>
      </c>
      <c r="AB48" s="118">
        <v>0</v>
      </c>
      <c r="AC48" s="97">
        <v>0</v>
      </c>
      <c r="AD48" s="54"/>
      <c r="AE48" s="54"/>
      <c r="AF48" s="54"/>
      <c r="AG48" s="55"/>
      <c r="AH48" s="119">
        <f t="shared" si="11"/>
        <v>24058.9</v>
      </c>
      <c r="AI48" s="117">
        <f t="shared" si="10"/>
        <v>21595.599999999999</v>
      </c>
      <c r="AJ48" s="117">
        <f t="shared" si="10"/>
        <v>2463.3000000000002</v>
      </c>
      <c r="AK48" s="117">
        <f t="shared" si="10"/>
        <v>0</v>
      </c>
      <c r="AL48" s="118">
        <f t="shared" si="10"/>
        <v>0</v>
      </c>
    </row>
    <row r="49" spans="1:38" s="4" customFormat="1">
      <c r="A49" s="34" t="s">
        <v>58</v>
      </c>
      <c r="B49" s="121">
        <v>3</v>
      </c>
      <c r="C49" s="122" t="s">
        <v>21</v>
      </c>
      <c r="D49" s="129">
        <v>380287.3</v>
      </c>
      <c r="E49" s="38">
        <v>354793.3</v>
      </c>
      <c r="F49" s="38">
        <v>25494</v>
      </c>
      <c r="G49" s="38">
        <v>0</v>
      </c>
      <c r="H49" s="39">
        <v>0</v>
      </c>
      <c r="I49" s="37"/>
      <c r="J49" s="38"/>
      <c r="K49" s="38"/>
      <c r="L49" s="38"/>
      <c r="M49" s="39"/>
      <c r="N49" s="129">
        <f t="shared" si="5"/>
        <v>380287.3</v>
      </c>
      <c r="O49" s="38">
        <f t="shared" si="5"/>
        <v>354793.3</v>
      </c>
      <c r="P49" s="38">
        <f t="shared" si="5"/>
        <v>25494</v>
      </c>
      <c r="Q49" s="38">
        <f t="shared" si="5"/>
        <v>0</v>
      </c>
      <c r="R49" s="39">
        <f t="shared" si="5"/>
        <v>0</v>
      </c>
      <c r="S49" s="129">
        <f t="shared" si="12"/>
        <v>18905.700000000012</v>
      </c>
      <c r="T49" s="38">
        <f t="shared" si="12"/>
        <v>13258.100000000035</v>
      </c>
      <c r="U49" s="38">
        <f t="shared" si="12"/>
        <v>5647.5999999999985</v>
      </c>
      <c r="V49" s="38">
        <f t="shared" si="12"/>
        <v>0</v>
      </c>
      <c r="W49" s="39">
        <f t="shared" si="12"/>
        <v>0</v>
      </c>
      <c r="X49" s="116">
        <v>399193</v>
      </c>
      <c r="Y49" s="124">
        <v>368051.4</v>
      </c>
      <c r="Z49" s="124">
        <v>31141.599999999999</v>
      </c>
      <c r="AA49" s="124">
        <v>0</v>
      </c>
      <c r="AB49" s="125">
        <v>0</v>
      </c>
      <c r="AC49" s="97">
        <v>4200</v>
      </c>
      <c r="AD49" s="44">
        <v>4200</v>
      </c>
      <c r="AE49" s="44">
        <v>0</v>
      </c>
      <c r="AF49" s="44">
        <v>0</v>
      </c>
      <c r="AG49" s="45">
        <v>0</v>
      </c>
      <c r="AH49" s="119">
        <f t="shared" si="11"/>
        <v>403393</v>
      </c>
      <c r="AI49" s="124">
        <f t="shared" si="10"/>
        <v>372251.4</v>
      </c>
      <c r="AJ49" s="124">
        <f t="shared" si="10"/>
        <v>31141.599999999999</v>
      </c>
      <c r="AK49" s="124">
        <f t="shared" si="10"/>
        <v>0</v>
      </c>
      <c r="AL49" s="125">
        <f t="shared" si="10"/>
        <v>0</v>
      </c>
    </row>
    <row r="50" spans="1:38" s="3" customFormat="1">
      <c r="A50" s="47" t="s">
        <v>59</v>
      </c>
      <c r="B50" s="130">
        <v>3</v>
      </c>
      <c r="C50" s="131">
        <v>1</v>
      </c>
      <c r="D50" s="132">
        <v>380287.3</v>
      </c>
      <c r="E50" s="50">
        <v>354793.3</v>
      </c>
      <c r="F50" s="50">
        <v>25494</v>
      </c>
      <c r="G50" s="50">
        <v>0</v>
      </c>
      <c r="H50" s="51">
        <v>0</v>
      </c>
      <c r="I50" s="37"/>
      <c r="J50" s="50"/>
      <c r="K50" s="50"/>
      <c r="L50" s="50"/>
      <c r="M50" s="51"/>
      <c r="N50" s="132">
        <f t="shared" si="5"/>
        <v>380287.3</v>
      </c>
      <c r="O50" s="50">
        <f t="shared" si="5"/>
        <v>354793.3</v>
      </c>
      <c r="P50" s="50">
        <f t="shared" si="5"/>
        <v>25494</v>
      </c>
      <c r="Q50" s="50">
        <f t="shared" si="5"/>
        <v>0</v>
      </c>
      <c r="R50" s="51">
        <f t="shared" si="5"/>
        <v>0</v>
      </c>
      <c r="S50" s="132">
        <f t="shared" si="12"/>
        <v>18905.700000000012</v>
      </c>
      <c r="T50" s="50">
        <f t="shared" si="12"/>
        <v>13258.100000000035</v>
      </c>
      <c r="U50" s="50">
        <f t="shared" si="12"/>
        <v>5647.5999999999985</v>
      </c>
      <c r="V50" s="50">
        <f t="shared" si="12"/>
        <v>0</v>
      </c>
      <c r="W50" s="51">
        <f t="shared" si="12"/>
        <v>0</v>
      </c>
      <c r="X50" s="116">
        <v>399193</v>
      </c>
      <c r="Y50" s="117">
        <v>368051.4</v>
      </c>
      <c r="Z50" s="117">
        <v>31141.599999999999</v>
      </c>
      <c r="AA50" s="117">
        <v>0</v>
      </c>
      <c r="AB50" s="118">
        <v>0</v>
      </c>
      <c r="AC50" s="97">
        <v>4200</v>
      </c>
      <c r="AD50" s="54">
        <v>4200</v>
      </c>
      <c r="AE50" s="54"/>
      <c r="AF50" s="54"/>
      <c r="AG50" s="55"/>
      <c r="AH50" s="119">
        <f t="shared" si="11"/>
        <v>403393</v>
      </c>
      <c r="AI50" s="117">
        <f t="shared" si="10"/>
        <v>372251.4</v>
      </c>
      <c r="AJ50" s="117">
        <f t="shared" si="10"/>
        <v>31141.599999999999</v>
      </c>
      <c r="AK50" s="117">
        <f t="shared" si="10"/>
        <v>0</v>
      </c>
      <c r="AL50" s="118">
        <f t="shared" si="10"/>
        <v>0</v>
      </c>
    </row>
    <row r="51" spans="1:38" s="4" customFormat="1">
      <c r="A51" s="34" t="s">
        <v>60</v>
      </c>
      <c r="B51" s="121">
        <v>4</v>
      </c>
      <c r="C51" s="122" t="s">
        <v>21</v>
      </c>
      <c r="D51" s="129">
        <v>667448.1</v>
      </c>
      <c r="E51" s="38">
        <v>599861.4</v>
      </c>
      <c r="F51" s="38">
        <v>67586.7</v>
      </c>
      <c r="G51" s="38">
        <v>0</v>
      </c>
      <c r="H51" s="39">
        <v>0</v>
      </c>
      <c r="I51" s="37">
        <f>J51</f>
        <v>0</v>
      </c>
      <c r="J51" s="38">
        <f>J52+J53+J54+J55+J56</f>
        <v>0</v>
      </c>
      <c r="K51" s="38"/>
      <c r="L51" s="38"/>
      <c r="M51" s="39"/>
      <c r="N51" s="129">
        <f t="shared" si="5"/>
        <v>667448.1</v>
      </c>
      <c r="O51" s="38">
        <f t="shared" si="5"/>
        <v>599861.4</v>
      </c>
      <c r="P51" s="38">
        <f t="shared" si="5"/>
        <v>67586.7</v>
      </c>
      <c r="Q51" s="38">
        <f t="shared" si="5"/>
        <v>0</v>
      </c>
      <c r="R51" s="39">
        <f t="shared" si="5"/>
        <v>0</v>
      </c>
      <c r="S51" s="129">
        <f t="shared" si="12"/>
        <v>-431.5</v>
      </c>
      <c r="T51" s="38">
        <f t="shared" si="12"/>
        <v>3348</v>
      </c>
      <c r="U51" s="38">
        <f t="shared" si="12"/>
        <v>-3779.5</v>
      </c>
      <c r="V51" s="38">
        <f t="shared" si="12"/>
        <v>0</v>
      </c>
      <c r="W51" s="39">
        <f t="shared" si="12"/>
        <v>0</v>
      </c>
      <c r="X51" s="116">
        <v>667016.6</v>
      </c>
      <c r="Y51" s="124">
        <v>603209.4</v>
      </c>
      <c r="Z51" s="124">
        <v>63807.199999999997</v>
      </c>
      <c r="AA51" s="124">
        <v>0</v>
      </c>
      <c r="AB51" s="125">
        <v>0</v>
      </c>
      <c r="AC51" s="37">
        <v>-300</v>
      </c>
      <c r="AD51" s="38">
        <v>-300</v>
      </c>
      <c r="AE51" s="44">
        <v>0</v>
      </c>
      <c r="AF51" s="44">
        <v>0</v>
      </c>
      <c r="AG51" s="45">
        <v>0</v>
      </c>
      <c r="AH51" s="119">
        <f t="shared" si="11"/>
        <v>666716.6</v>
      </c>
      <c r="AI51" s="124">
        <f t="shared" si="10"/>
        <v>602909.4</v>
      </c>
      <c r="AJ51" s="124">
        <f t="shared" si="10"/>
        <v>63807.199999999997</v>
      </c>
      <c r="AK51" s="124">
        <f t="shared" si="10"/>
        <v>0</v>
      </c>
      <c r="AL51" s="125">
        <f t="shared" si="10"/>
        <v>0</v>
      </c>
    </row>
    <row r="52" spans="1:38" s="3" customFormat="1">
      <c r="A52" s="47" t="s">
        <v>61</v>
      </c>
      <c r="B52" s="130">
        <v>4</v>
      </c>
      <c r="C52" s="131">
        <v>3</v>
      </c>
      <c r="D52" s="132">
        <v>315661.40000000002</v>
      </c>
      <c r="E52" s="50">
        <v>315118.40000000002</v>
      </c>
      <c r="F52" s="50">
        <v>543</v>
      </c>
      <c r="G52" s="50">
        <v>0</v>
      </c>
      <c r="H52" s="51">
        <v>0</v>
      </c>
      <c r="I52" s="37">
        <f t="shared" ref="I52:I56" si="13">J52</f>
        <v>15473.7</v>
      </c>
      <c r="J52" s="50">
        <v>15473.7</v>
      </c>
      <c r="K52" s="50"/>
      <c r="L52" s="50"/>
      <c r="M52" s="51"/>
      <c r="N52" s="132">
        <f t="shared" si="5"/>
        <v>331135.10000000003</v>
      </c>
      <c r="O52" s="50">
        <f t="shared" si="5"/>
        <v>330592.10000000003</v>
      </c>
      <c r="P52" s="50">
        <f t="shared" si="5"/>
        <v>543</v>
      </c>
      <c r="Q52" s="50">
        <f t="shared" si="5"/>
        <v>0</v>
      </c>
      <c r="R52" s="51">
        <f t="shared" si="5"/>
        <v>0</v>
      </c>
      <c r="S52" s="132">
        <f t="shared" si="12"/>
        <v>2813.4999999999418</v>
      </c>
      <c r="T52" s="50">
        <f t="shared" si="12"/>
        <v>2813.3999999999651</v>
      </c>
      <c r="U52" s="50">
        <f t="shared" si="12"/>
        <v>0.10000000000002274</v>
      </c>
      <c r="V52" s="50">
        <f t="shared" si="12"/>
        <v>0</v>
      </c>
      <c r="W52" s="51">
        <f t="shared" si="12"/>
        <v>0</v>
      </c>
      <c r="X52" s="116">
        <v>333948.59999999998</v>
      </c>
      <c r="Y52" s="117">
        <v>333405.5</v>
      </c>
      <c r="Z52" s="117">
        <v>543.1</v>
      </c>
      <c r="AA52" s="117">
        <v>0</v>
      </c>
      <c r="AB52" s="118">
        <v>0</v>
      </c>
      <c r="AC52" s="37">
        <v>-750</v>
      </c>
      <c r="AD52" s="50">
        <v>-750</v>
      </c>
      <c r="AE52" s="54"/>
      <c r="AF52" s="54"/>
      <c r="AG52" s="55"/>
      <c r="AH52" s="119">
        <f t="shared" si="11"/>
        <v>333198.59999999998</v>
      </c>
      <c r="AI52" s="117">
        <f t="shared" si="10"/>
        <v>332655.5</v>
      </c>
      <c r="AJ52" s="117">
        <f t="shared" si="10"/>
        <v>543.1</v>
      </c>
      <c r="AK52" s="117">
        <f t="shared" si="10"/>
        <v>0</v>
      </c>
      <c r="AL52" s="118">
        <f t="shared" si="10"/>
        <v>0</v>
      </c>
    </row>
    <row r="53" spans="1:38" s="3" customFormat="1" ht="15" customHeight="1">
      <c r="A53" s="47" t="s">
        <v>62</v>
      </c>
      <c r="B53" s="130">
        <v>4</v>
      </c>
      <c r="C53" s="131">
        <v>4</v>
      </c>
      <c r="D53" s="132">
        <v>146785.70000000001</v>
      </c>
      <c r="E53" s="50">
        <v>146581.4</v>
      </c>
      <c r="F53" s="50">
        <v>204.3</v>
      </c>
      <c r="G53" s="50">
        <v>0</v>
      </c>
      <c r="H53" s="51">
        <v>0</v>
      </c>
      <c r="I53" s="37">
        <f t="shared" si="13"/>
        <v>0</v>
      </c>
      <c r="J53" s="50"/>
      <c r="K53" s="50"/>
      <c r="L53" s="50"/>
      <c r="M53" s="51"/>
      <c r="N53" s="132">
        <f t="shared" si="5"/>
        <v>146785.70000000001</v>
      </c>
      <c r="O53" s="50">
        <f t="shared" si="5"/>
        <v>146581.4</v>
      </c>
      <c r="P53" s="50">
        <f t="shared" si="5"/>
        <v>204.3</v>
      </c>
      <c r="Q53" s="50">
        <f t="shared" si="5"/>
        <v>0</v>
      </c>
      <c r="R53" s="51">
        <f t="shared" si="5"/>
        <v>0</v>
      </c>
      <c r="S53" s="132">
        <f t="shared" si="12"/>
        <v>241</v>
      </c>
      <c r="T53" s="50">
        <f t="shared" si="12"/>
        <v>241</v>
      </c>
      <c r="U53" s="50">
        <f t="shared" si="12"/>
        <v>0</v>
      </c>
      <c r="V53" s="50">
        <f t="shared" si="12"/>
        <v>0</v>
      </c>
      <c r="W53" s="51">
        <f t="shared" si="12"/>
        <v>0</v>
      </c>
      <c r="X53" s="116">
        <v>147026.70000000001</v>
      </c>
      <c r="Y53" s="117">
        <v>146822.39999999999</v>
      </c>
      <c r="Z53" s="117">
        <v>204.3</v>
      </c>
      <c r="AA53" s="117">
        <v>0</v>
      </c>
      <c r="AB53" s="118">
        <v>0</v>
      </c>
      <c r="AC53" s="97">
        <v>0</v>
      </c>
      <c r="AD53" s="54"/>
      <c r="AE53" s="54"/>
      <c r="AF53" s="54"/>
      <c r="AG53" s="55"/>
      <c r="AH53" s="119">
        <f t="shared" si="11"/>
        <v>147026.70000000001</v>
      </c>
      <c r="AI53" s="117">
        <f t="shared" si="10"/>
        <v>146822.39999999999</v>
      </c>
      <c r="AJ53" s="117">
        <f t="shared" si="10"/>
        <v>204.3</v>
      </c>
      <c r="AK53" s="117">
        <f t="shared" si="10"/>
        <v>0</v>
      </c>
      <c r="AL53" s="118">
        <f t="shared" si="10"/>
        <v>0</v>
      </c>
    </row>
    <row r="54" spans="1:38" s="3" customFormat="1" ht="15.75" customHeight="1">
      <c r="A54" s="47" t="s">
        <v>63</v>
      </c>
      <c r="B54" s="130">
        <v>4</v>
      </c>
      <c r="C54" s="131">
        <v>6</v>
      </c>
      <c r="D54" s="132">
        <v>150293.5</v>
      </c>
      <c r="E54" s="50">
        <v>83693.5</v>
      </c>
      <c r="F54" s="50">
        <v>66600</v>
      </c>
      <c r="G54" s="50">
        <v>0</v>
      </c>
      <c r="H54" s="51">
        <v>0</v>
      </c>
      <c r="I54" s="37">
        <f t="shared" si="13"/>
        <v>-15473.7</v>
      </c>
      <c r="J54" s="50">
        <v>-15473.7</v>
      </c>
      <c r="K54" s="50"/>
      <c r="L54" s="50"/>
      <c r="M54" s="51"/>
      <c r="N54" s="132">
        <f t="shared" si="5"/>
        <v>134819.79999999999</v>
      </c>
      <c r="O54" s="50">
        <f t="shared" si="5"/>
        <v>68219.8</v>
      </c>
      <c r="P54" s="50">
        <f t="shared" si="5"/>
        <v>66600</v>
      </c>
      <c r="Q54" s="50">
        <f t="shared" si="5"/>
        <v>0</v>
      </c>
      <c r="R54" s="51">
        <f t="shared" si="5"/>
        <v>0</v>
      </c>
      <c r="S54" s="132">
        <f t="shared" si="12"/>
        <v>-7685.6999999999825</v>
      </c>
      <c r="T54" s="50">
        <f t="shared" si="12"/>
        <v>-3906.2000000000044</v>
      </c>
      <c r="U54" s="50">
        <f t="shared" si="12"/>
        <v>-3779.5</v>
      </c>
      <c r="V54" s="50">
        <f t="shared" si="12"/>
        <v>0</v>
      </c>
      <c r="W54" s="51">
        <f t="shared" si="12"/>
        <v>0</v>
      </c>
      <c r="X54" s="116">
        <v>127134.1</v>
      </c>
      <c r="Y54" s="117">
        <v>64313.599999999999</v>
      </c>
      <c r="Z54" s="117">
        <v>62820.5</v>
      </c>
      <c r="AA54" s="117">
        <v>0</v>
      </c>
      <c r="AB54" s="118">
        <v>0</v>
      </c>
      <c r="AC54" s="37">
        <v>450</v>
      </c>
      <c r="AD54" s="50">
        <v>450</v>
      </c>
      <c r="AE54" s="54"/>
      <c r="AF54" s="54"/>
      <c r="AG54" s="55"/>
      <c r="AH54" s="119">
        <f t="shared" si="11"/>
        <v>127584.1</v>
      </c>
      <c r="AI54" s="117">
        <f t="shared" si="10"/>
        <v>64763.6</v>
      </c>
      <c r="AJ54" s="117">
        <f t="shared" si="10"/>
        <v>62820.5</v>
      </c>
      <c r="AK54" s="117">
        <f t="shared" si="10"/>
        <v>0</v>
      </c>
      <c r="AL54" s="118">
        <f t="shared" si="10"/>
        <v>0</v>
      </c>
    </row>
    <row r="55" spans="1:38" s="3" customFormat="1">
      <c r="A55" s="47" t="s">
        <v>64</v>
      </c>
      <c r="B55" s="130">
        <v>4</v>
      </c>
      <c r="C55" s="131">
        <v>8</v>
      </c>
      <c r="D55" s="132">
        <v>20071</v>
      </c>
      <c r="E55" s="50">
        <v>20031</v>
      </c>
      <c r="F55" s="50">
        <v>40</v>
      </c>
      <c r="G55" s="50">
        <v>0</v>
      </c>
      <c r="H55" s="51">
        <v>0</v>
      </c>
      <c r="I55" s="37">
        <f t="shared" si="13"/>
        <v>0</v>
      </c>
      <c r="J55" s="50"/>
      <c r="K55" s="50"/>
      <c r="L55" s="50"/>
      <c r="M55" s="51"/>
      <c r="N55" s="132">
        <f t="shared" si="5"/>
        <v>20071</v>
      </c>
      <c r="O55" s="50">
        <f t="shared" si="5"/>
        <v>20031</v>
      </c>
      <c r="P55" s="50">
        <f t="shared" si="5"/>
        <v>40</v>
      </c>
      <c r="Q55" s="50">
        <f t="shared" si="5"/>
        <v>0</v>
      </c>
      <c r="R55" s="51">
        <f t="shared" si="5"/>
        <v>0</v>
      </c>
      <c r="S55" s="132">
        <f t="shared" si="12"/>
        <v>2620</v>
      </c>
      <c r="T55" s="50">
        <f t="shared" si="12"/>
        <v>2620</v>
      </c>
      <c r="U55" s="50">
        <f t="shared" si="12"/>
        <v>0</v>
      </c>
      <c r="V55" s="50">
        <f t="shared" si="12"/>
        <v>0</v>
      </c>
      <c r="W55" s="51">
        <f t="shared" si="12"/>
        <v>0</v>
      </c>
      <c r="X55" s="116">
        <v>22691</v>
      </c>
      <c r="Y55" s="117">
        <v>22651</v>
      </c>
      <c r="Z55" s="117">
        <v>40</v>
      </c>
      <c r="AA55" s="117">
        <v>0</v>
      </c>
      <c r="AB55" s="118">
        <v>0</v>
      </c>
      <c r="AC55" s="97">
        <v>0</v>
      </c>
      <c r="AD55" s="54"/>
      <c r="AE55" s="54"/>
      <c r="AF55" s="54"/>
      <c r="AG55" s="55"/>
      <c r="AH55" s="119">
        <f t="shared" si="11"/>
        <v>22691</v>
      </c>
      <c r="AI55" s="117">
        <f t="shared" si="10"/>
        <v>22651</v>
      </c>
      <c r="AJ55" s="117">
        <f t="shared" si="10"/>
        <v>40</v>
      </c>
      <c r="AK55" s="117">
        <f t="shared" si="10"/>
        <v>0</v>
      </c>
      <c r="AL55" s="118">
        <f t="shared" si="10"/>
        <v>0</v>
      </c>
    </row>
    <row r="56" spans="1:38" s="3" customFormat="1">
      <c r="A56" s="47" t="s">
        <v>54</v>
      </c>
      <c r="B56" s="130">
        <v>4</v>
      </c>
      <c r="C56" s="131">
        <v>10</v>
      </c>
      <c r="D56" s="132">
        <v>34636.5</v>
      </c>
      <c r="E56" s="50">
        <v>34437.1</v>
      </c>
      <c r="F56" s="50">
        <v>199.4</v>
      </c>
      <c r="G56" s="50">
        <v>0</v>
      </c>
      <c r="H56" s="51">
        <v>0</v>
      </c>
      <c r="I56" s="37">
        <f t="shared" si="13"/>
        <v>0</v>
      </c>
      <c r="J56" s="50"/>
      <c r="K56" s="50"/>
      <c r="L56" s="50"/>
      <c r="M56" s="51"/>
      <c r="N56" s="132">
        <f t="shared" si="5"/>
        <v>34636.5</v>
      </c>
      <c r="O56" s="50">
        <f t="shared" si="5"/>
        <v>34437.1</v>
      </c>
      <c r="P56" s="50">
        <f t="shared" si="5"/>
        <v>199.4</v>
      </c>
      <c r="Q56" s="50">
        <f t="shared" si="5"/>
        <v>0</v>
      </c>
      <c r="R56" s="51">
        <f t="shared" si="5"/>
        <v>0</v>
      </c>
      <c r="S56" s="132">
        <f t="shared" si="12"/>
        <v>1579.8000000000029</v>
      </c>
      <c r="T56" s="50">
        <f t="shared" si="12"/>
        <v>1579.8000000000029</v>
      </c>
      <c r="U56" s="50">
        <f t="shared" si="12"/>
        <v>0</v>
      </c>
      <c r="V56" s="50">
        <f t="shared" si="12"/>
        <v>0</v>
      </c>
      <c r="W56" s="51">
        <f t="shared" si="12"/>
        <v>0</v>
      </c>
      <c r="X56" s="116">
        <v>36216.300000000003</v>
      </c>
      <c r="Y56" s="117">
        <v>36016.9</v>
      </c>
      <c r="Z56" s="117">
        <v>199.4</v>
      </c>
      <c r="AA56" s="117">
        <v>0</v>
      </c>
      <c r="AB56" s="118">
        <v>0</v>
      </c>
      <c r="AC56" s="97">
        <v>0</v>
      </c>
      <c r="AD56" s="54"/>
      <c r="AE56" s="54"/>
      <c r="AF56" s="54"/>
      <c r="AG56" s="55"/>
      <c r="AH56" s="119">
        <f t="shared" si="11"/>
        <v>36216.300000000003</v>
      </c>
      <c r="AI56" s="117">
        <f t="shared" si="10"/>
        <v>36016.9</v>
      </c>
      <c r="AJ56" s="117">
        <f t="shared" si="10"/>
        <v>199.4</v>
      </c>
      <c r="AK56" s="117">
        <f t="shared" si="10"/>
        <v>0</v>
      </c>
      <c r="AL56" s="118">
        <f t="shared" si="10"/>
        <v>0</v>
      </c>
    </row>
    <row r="57" spans="1:38" s="4" customFormat="1">
      <c r="A57" s="34" t="s">
        <v>65</v>
      </c>
      <c r="B57" s="121" t="s">
        <v>66</v>
      </c>
      <c r="C57" s="122" t="s">
        <v>21</v>
      </c>
      <c r="D57" s="129">
        <v>19491</v>
      </c>
      <c r="E57" s="38">
        <v>19491</v>
      </c>
      <c r="F57" s="38">
        <v>0</v>
      </c>
      <c r="G57" s="38">
        <v>0</v>
      </c>
      <c r="H57" s="39">
        <v>0</v>
      </c>
      <c r="I57" s="37"/>
      <c r="J57" s="38"/>
      <c r="K57" s="38"/>
      <c r="L57" s="38"/>
      <c r="M57" s="39"/>
      <c r="N57" s="129">
        <f t="shared" si="5"/>
        <v>19491</v>
      </c>
      <c r="O57" s="38">
        <f t="shared" si="5"/>
        <v>19491</v>
      </c>
      <c r="P57" s="38">
        <f t="shared" si="5"/>
        <v>0</v>
      </c>
      <c r="Q57" s="38">
        <f t="shared" si="5"/>
        <v>0</v>
      </c>
      <c r="R57" s="39">
        <f t="shared" si="5"/>
        <v>0</v>
      </c>
      <c r="S57" s="129">
        <f t="shared" si="12"/>
        <v>321.70000000000073</v>
      </c>
      <c r="T57" s="38">
        <f t="shared" si="12"/>
        <v>319.90000000000146</v>
      </c>
      <c r="U57" s="38">
        <f t="shared" si="12"/>
        <v>1.8</v>
      </c>
      <c r="V57" s="38">
        <f t="shared" si="12"/>
        <v>0</v>
      </c>
      <c r="W57" s="39">
        <f t="shared" si="12"/>
        <v>0</v>
      </c>
      <c r="X57" s="116">
        <v>19812.7</v>
      </c>
      <c r="Y57" s="124">
        <v>19810.900000000001</v>
      </c>
      <c r="Z57" s="124">
        <v>1.8</v>
      </c>
      <c r="AA57" s="124">
        <v>0</v>
      </c>
      <c r="AB57" s="125">
        <v>0</v>
      </c>
      <c r="AC57" s="97">
        <v>300</v>
      </c>
      <c r="AD57" s="44">
        <v>300</v>
      </c>
      <c r="AE57" s="44">
        <v>0</v>
      </c>
      <c r="AF57" s="44">
        <v>0</v>
      </c>
      <c r="AG57" s="45">
        <v>0</v>
      </c>
      <c r="AH57" s="119">
        <f t="shared" si="11"/>
        <v>20112.7</v>
      </c>
      <c r="AI57" s="124">
        <f t="shared" si="10"/>
        <v>20110.900000000001</v>
      </c>
      <c r="AJ57" s="124">
        <f t="shared" si="10"/>
        <v>1.8</v>
      </c>
      <c r="AK57" s="124">
        <f t="shared" si="10"/>
        <v>0</v>
      </c>
      <c r="AL57" s="125">
        <f t="shared" si="10"/>
        <v>0</v>
      </c>
    </row>
    <row r="58" spans="1:38" s="3" customFormat="1">
      <c r="A58" s="47" t="s">
        <v>67</v>
      </c>
      <c r="B58" s="130" t="s">
        <v>66</v>
      </c>
      <c r="C58" s="131">
        <v>1</v>
      </c>
      <c r="D58" s="132">
        <v>19491</v>
      </c>
      <c r="E58" s="50">
        <v>19491</v>
      </c>
      <c r="F58" s="50">
        <v>0</v>
      </c>
      <c r="G58" s="50">
        <v>0</v>
      </c>
      <c r="H58" s="51">
        <v>0</v>
      </c>
      <c r="I58" s="37"/>
      <c r="J58" s="50"/>
      <c r="K58" s="50"/>
      <c r="L58" s="50"/>
      <c r="M58" s="51"/>
      <c r="N58" s="132">
        <f t="shared" si="5"/>
        <v>19491</v>
      </c>
      <c r="O58" s="50">
        <f t="shared" si="5"/>
        <v>19491</v>
      </c>
      <c r="P58" s="50">
        <f t="shared" si="5"/>
        <v>0</v>
      </c>
      <c r="Q58" s="50">
        <f t="shared" si="5"/>
        <v>0</v>
      </c>
      <c r="R58" s="51">
        <f t="shared" si="5"/>
        <v>0</v>
      </c>
      <c r="S58" s="132">
        <f t="shared" si="12"/>
        <v>321.70000000000073</v>
      </c>
      <c r="T58" s="50">
        <f t="shared" si="12"/>
        <v>319.90000000000146</v>
      </c>
      <c r="U58" s="50">
        <f t="shared" si="12"/>
        <v>1.8</v>
      </c>
      <c r="V58" s="50">
        <f t="shared" si="12"/>
        <v>0</v>
      </c>
      <c r="W58" s="51">
        <f t="shared" si="12"/>
        <v>0</v>
      </c>
      <c r="X58" s="116">
        <v>19812.7</v>
      </c>
      <c r="Y58" s="117">
        <v>19810.900000000001</v>
      </c>
      <c r="Z58" s="117">
        <v>1.8</v>
      </c>
      <c r="AA58" s="117">
        <v>0</v>
      </c>
      <c r="AB58" s="118">
        <v>0</v>
      </c>
      <c r="AC58" s="97">
        <v>300</v>
      </c>
      <c r="AD58" s="54">
        <v>300</v>
      </c>
      <c r="AE58" s="54"/>
      <c r="AF58" s="54"/>
      <c r="AG58" s="55"/>
      <c r="AH58" s="119">
        <f t="shared" si="11"/>
        <v>20112.7</v>
      </c>
      <c r="AI58" s="117">
        <f t="shared" si="10"/>
        <v>20110.900000000001</v>
      </c>
      <c r="AJ58" s="117">
        <f t="shared" si="10"/>
        <v>1.8</v>
      </c>
      <c r="AK58" s="117">
        <f t="shared" si="10"/>
        <v>0</v>
      </c>
      <c r="AL58" s="118">
        <f t="shared" si="10"/>
        <v>0</v>
      </c>
    </row>
    <row r="59" spans="1:38" s="4" customFormat="1" ht="16.5" customHeight="1">
      <c r="A59" s="34" t="s">
        <v>68</v>
      </c>
      <c r="B59" s="121">
        <v>5</v>
      </c>
      <c r="C59" s="122" t="s">
        <v>21</v>
      </c>
      <c r="D59" s="129">
        <v>2186614.9299999997</v>
      </c>
      <c r="E59" s="38">
        <v>2079383</v>
      </c>
      <c r="F59" s="38">
        <v>78298.399999999994</v>
      </c>
      <c r="G59" s="38">
        <v>0</v>
      </c>
      <c r="H59" s="39">
        <v>28933.5</v>
      </c>
      <c r="I59" s="37">
        <f>J59</f>
        <v>-4000</v>
      </c>
      <c r="J59" s="38">
        <f>J60+J61+J62+J63+J64+J65+J66</f>
        <v>-4000</v>
      </c>
      <c r="K59" s="38"/>
      <c r="L59" s="38"/>
      <c r="M59" s="39"/>
      <c r="N59" s="129">
        <f t="shared" si="5"/>
        <v>2182614.9299999997</v>
      </c>
      <c r="O59" s="38">
        <f t="shared" si="5"/>
        <v>2075383</v>
      </c>
      <c r="P59" s="38">
        <f t="shared" si="5"/>
        <v>78298.399999999994</v>
      </c>
      <c r="Q59" s="38">
        <f t="shared" si="5"/>
        <v>0</v>
      </c>
      <c r="R59" s="39">
        <f t="shared" si="5"/>
        <v>28933.5</v>
      </c>
      <c r="S59" s="129">
        <f t="shared" si="12"/>
        <v>34226.570000000298</v>
      </c>
      <c r="T59" s="38">
        <f t="shared" si="12"/>
        <v>25079.299999999814</v>
      </c>
      <c r="U59" s="38">
        <f t="shared" si="12"/>
        <v>9147.3000000000029</v>
      </c>
      <c r="V59" s="38">
        <f t="shared" si="12"/>
        <v>0</v>
      </c>
      <c r="W59" s="39">
        <f t="shared" si="12"/>
        <v>0</v>
      </c>
      <c r="X59" s="116">
        <v>2216841.5</v>
      </c>
      <c r="Y59" s="124">
        <v>2100462.2999999998</v>
      </c>
      <c r="Z59" s="124">
        <v>87445.7</v>
      </c>
      <c r="AA59" s="124">
        <v>0</v>
      </c>
      <c r="AB59" s="125">
        <v>28933.5</v>
      </c>
      <c r="AC59" s="37">
        <v>450</v>
      </c>
      <c r="AD59" s="38">
        <v>450</v>
      </c>
      <c r="AE59" s="44">
        <v>0</v>
      </c>
      <c r="AF59" s="44">
        <v>0</v>
      </c>
      <c r="AG59" s="45">
        <v>0</v>
      </c>
      <c r="AH59" s="119">
        <f t="shared" si="11"/>
        <v>2217291.5</v>
      </c>
      <c r="AI59" s="124">
        <f t="shared" si="10"/>
        <v>2100912.2999999998</v>
      </c>
      <c r="AJ59" s="124">
        <f t="shared" si="10"/>
        <v>87445.7</v>
      </c>
      <c r="AK59" s="124">
        <f t="shared" si="10"/>
        <v>0</v>
      </c>
      <c r="AL59" s="125">
        <f t="shared" si="10"/>
        <v>28933.5</v>
      </c>
    </row>
    <row r="60" spans="1:38" s="3" customFormat="1">
      <c r="A60" s="47" t="s">
        <v>69</v>
      </c>
      <c r="B60" s="130">
        <v>5</v>
      </c>
      <c r="C60" s="131">
        <v>1</v>
      </c>
      <c r="D60" s="132">
        <v>1001390.7999999999</v>
      </c>
      <c r="E60" s="50">
        <v>936255.4</v>
      </c>
      <c r="F60" s="50">
        <v>52921.9</v>
      </c>
      <c r="G60" s="50">
        <v>0</v>
      </c>
      <c r="H60" s="51">
        <v>12213.5</v>
      </c>
      <c r="I60" s="37">
        <f t="shared" ref="I60:I66" si="14">J60</f>
        <v>0</v>
      </c>
      <c r="J60" s="50"/>
      <c r="K60" s="50"/>
      <c r="L60" s="50"/>
      <c r="M60" s="51"/>
      <c r="N60" s="132">
        <f t="shared" si="5"/>
        <v>1001390.7999999999</v>
      </c>
      <c r="O60" s="50">
        <f t="shared" si="5"/>
        <v>936255.4</v>
      </c>
      <c r="P60" s="50">
        <f t="shared" si="5"/>
        <v>52921.9</v>
      </c>
      <c r="Q60" s="50">
        <f t="shared" si="5"/>
        <v>0</v>
      </c>
      <c r="R60" s="51">
        <f t="shared" si="5"/>
        <v>12213.5</v>
      </c>
      <c r="S60" s="132">
        <f t="shared" si="12"/>
        <v>17769.70000000007</v>
      </c>
      <c r="T60" s="50">
        <f t="shared" si="12"/>
        <v>9774.2999999999302</v>
      </c>
      <c r="U60" s="50">
        <f t="shared" si="12"/>
        <v>7995.4000000000015</v>
      </c>
      <c r="V60" s="50">
        <f t="shared" si="12"/>
        <v>0</v>
      </c>
      <c r="W60" s="51">
        <f t="shared" si="12"/>
        <v>0</v>
      </c>
      <c r="X60" s="116">
        <v>1019160.5</v>
      </c>
      <c r="Y60" s="117">
        <v>946029.7</v>
      </c>
      <c r="Z60" s="117">
        <v>60917.3</v>
      </c>
      <c r="AA60" s="117">
        <v>0</v>
      </c>
      <c r="AB60" s="118">
        <v>12213.5</v>
      </c>
      <c r="AC60" s="37">
        <v>1600</v>
      </c>
      <c r="AD60" s="50">
        <v>1600</v>
      </c>
      <c r="AE60" s="54"/>
      <c r="AF60" s="54"/>
      <c r="AG60" s="55"/>
      <c r="AH60" s="119">
        <f t="shared" si="11"/>
        <v>1020760.5</v>
      </c>
      <c r="AI60" s="117">
        <f t="shared" si="10"/>
        <v>947629.7</v>
      </c>
      <c r="AJ60" s="117">
        <f t="shared" si="10"/>
        <v>60917.3</v>
      </c>
      <c r="AK60" s="117">
        <f t="shared" si="10"/>
        <v>0</v>
      </c>
      <c r="AL60" s="118">
        <f t="shared" si="10"/>
        <v>12213.5</v>
      </c>
    </row>
    <row r="61" spans="1:38" s="3" customFormat="1">
      <c r="A61" s="47" t="s">
        <v>70</v>
      </c>
      <c r="B61" s="130">
        <v>5</v>
      </c>
      <c r="C61" s="131">
        <v>2</v>
      </c>
      <c r="D61" s="132">
        <v>82773.3</v>
      </c>
      <c r="E61" s="50">
        <v>81155.8</v>
      </c>
      <c r="F61" s="50">
        <v>1617.5</v>
      </c>
      <c r="G61" s="50">
        <v>0</v>
      </c>
      <c r="H61" s="51">
        <v>0</v>
      </c>
      <c r="I61" s="37">
        <f t="shared" si="14"/>
        <v>-1000</v>
      </c>
      <c r="J61" s="50">
        <v>-1000</v>
      </c>
      <c r="K61" s="50"/>
      <c r="L61" s="50"/>
      <c r="M61" s="51"/>
      <c r="N61" s="132">
        <f t="shared" si="5"/>
        <v>81773.3</v>
      </c>
      <c r="O61" s="50">
        <f t="shared" si="5"/>
        <v>80155.8</v>
      </c>
      <c r="P61" s="50">
        <f t="shared" si="5"/>
        <v>1617.5</v>
      </c>
      <c r="Q61" s="50">
        <f t="shared" si="5"/>
        <v>0</v>
      </c>
      <c r="R61" s="51">
        <f t="shared" si="5"/>
        <v>0</v>
      </c>
      <c r="S61" s="132">
        <f t="shared" si="12"/>
        <v>1538.5</v>
      </c>
      <c r="T61" s="50">
        <f t="shared" si="12"/>
        <v>1538.5</v>
      </c>
      <c r="U61" s="50">
        <f t="shared" si="12"/>
        <v>0</v>
      </c>
      <c r="V61" s="50">
        <f t="shared" si="12"/>
        <v>0</v>
      </c>
      <c r="W61" s="51">
        <f t="shared" si="12"/>
        <v>0</v>
      </c>
      <c r="X61" s="116">
        <v>83311.8</v>
      </c>
      <c r="Y61" s="117">
        <v>81694.3</v>
      </c>
      <c r="Z61" s="117">
        <v>1617.5</v>
      </c>
      <c r="AA61" s="117">
        <v>0</v>
      </c>
      <c r="AB61" s="118">
        <v>0</v>
      </c>
      <c r="AC61" s="37">
        <v>0</v>
      </c>
      <c r="AD61" s="50"/>
      <c r="AE61" s="54"/>
      <c r="AF61" s="54"/>
      <c r="AG61" s="55"/>
      <c r="AH61" s="119">
        <f t="shared" si="11"/>
        <v>83311.8</v>
      </c>
      <c r="AI61" s="117">
        <f t="shared" si="10"/>
        <v>81694.3</v>
      </c>
      <c r="AJ61" s="117">
        <f t="shared" si="10"/>
        <v>1617.5</v>
      </c>
      <c r="AK61" s="117">
        <f t="shared" si="10"/>
        <v>0</v>
      </c>
      <c r="AL61" s="118">
        <f t="shared" si="10"/>
        <v>0</v>
      </c>
    </row>
    <row r="62" spans="1:38" s="3" customFormat="1">
      <c r="A62" s="47" t="s">
        <v>71</v>
      </c>
      <c r="B62" s="130">
        <v>5</v>
      </c>
      <c r="C62" s="131">
        <v>3</v>
      </c>
      <c r="D62" s="132">
        <v>390192.8</v>
      </c>
      <c r="E62" s="50">
        <v>366608</v>
      </c>
      <c r="F62" s="50">
        <v>6864.8</v>
      </c>
      <c r="G62" s="50">
        <v>0</v>
      </c>
      <c r="H62" s="51">
        <v>16720</v>
      </c>
      <c r="I62" s="37">
        <f t="shared" si="14"/>
        <v>0</v>
      </c>
      <c r="J62" s="50"/>
      <c r="K62" s="50"/>
      <c r="L62" s="50"/>
      <c r="M62" s="51"/>
      <c r="N62" s="132">
        <f t="shared" si="5"/>
        <v>390192.8</v>
      </c>
      <c r="O62" s="50">
        <f t="shared" si="5"/>
        <v>366608</v>
      </c>
      <c r="P62" s="50">
        <f t="shared" si="5"/>
        <v>6864.8</v>
      </c>
      <c r="Q62" s="50">
        <f t="shared" si="5"/>
        <v>0</v>
      </c>
      <c r="R62" s="51">
        <f t="shared" si="5"/>
        <v>16720</v>
      </c>
      <c r="S62" s="132">
        <f t="shared" si="12"/>
        <v>-77.5</v>
      </c>
      <c r="T62" s="50">
        <f t="shared" si="12"/>
        <v>1922.2000000000116</v>
      </c>
      <c r="U62" s="50">
        <f t="shared" si="12"/>
        <v>-1999.6999999999998</v>
      </c>
      <c r="V62" s="50">
        <f t="shared" si="12"/>
        <v>0</v>
      </c>
      <c r="W62" s="51">
        <f t="shared" si="12"/>
        <v>0</v>
      </c>
      <c r="X62" s="116">
        <v>390115.3</v>
      </c>
      <c r="Y62" s="117">
        <v>368530.2</v>
      </c>
      <c r="Z62" s="117">
        <v>4865.1000000000004</v>
      </c>
      <c r="AA62" s="117">
        <v>0</v>
      </c>
      <c r="AB62" s="118">
        <v>16720</v>
      </c>
      <c r="AC62" s="37">
        <v>0</v>
      </c>
      <c r="AD62" s="50"/>
      <c r="AE62" s="54"/>
      <c r="AF62" s="54"/>
      <c r="AG62" s="55"/>
      <c r="AH62" s="119">
        <f t="shared" si="11"/>
        <v>390115.3</v>
      </c>
      <c r="AI62" s="117">
        <f t="shared" si="10"/>
        <v>368530.2</v>
      </c>
      <c r="AJ62" s="117">
        <f t="shared" si="10"/>
        <v>4865.1000000000004</v>
      </c>
      <c r="AK62" s="117">
        <f t="shared" si="10"/>
        <v>0</v>
      </c>
      <c r="AL62" s="118">
        <f t="shared" si="10"/>
        <v>16720</v>
      </c>
    </row>
    <row r="63" spans="1:38" s="3" customFormat="1">
      <c r="A63" s="47" t="s">
        <v>72</v>
      </c>
      <c r="B63" s="130">
        <v>5</v>
      </c>
      <c r="C63" s="131">
        <v>4</v>
      </c>
      <c r="D63" s="132">
        <v>185878.33</v>
      </c>
      <c r="E63" s="50">
        <v>180784.7</v>
      </c>
      <c r="F63" s="50">
        <v>5093.6000000000004</v>
      </c>
      <c r="G63" s="50">
        <v>0</v>
      </c>
      <c r="H63" s="51">
        <v>0</v>
      </c>
      <c r="I63" s="37">
        <f t="shared" si="14"/>
        <v>0</v>
      </c>
      <c r="J63" s="50"/>
      <c r="K63" s="50"/>
      <c r="L63" s="50"/>
      <c r="M63" s="51"/>
      <c r="N63" s="132">
        <f t="shared" si="5"/>
        <v>185878.33</v>
      </c>
      <c r="O63" s="50">
        <f t="shared" si="5"/>
        <v>180784.7</v>
      </c>
      <c r="P63" s="50">
        <f t="shared" si="5"/>
        <v>5093.6000000000004</v>
      </c>
      <c r="Q63" s="50">
        <f t="shared" si="5"/>
        <v>0</v>
      </c>
      <c r="R63" s="51">
        <f t="shared" si="5"/>
        <v>0</v>
      </c>
      <c r="S63" s="132">
        <f t="shared" si="12"/>
        <v>4560.1700000000128</v>
      </c>
      <c r="T63" s="50">
        <f t="shared" si="12"/>
        <v>1675.6999999999825</v>
      </c>
      <c r="U63" s="50">
        <f t="shared" si="12"/>
        <v>2884.5</v>
      </c>
      <c r="V63" s="50">
        <f t="shared" si="12"/>
        <v>0</v>
      </c>
      <c r="W63" s="51">
        <f t="shared" si="12"/>
        <v>0</v>
      </c>
      <c r="X63" s="116">
        <v>190438.5</v>
      </c>
      <c r="Y63" s="117">
        <v>182460.4</v>
      </c>
      <c r="Z63" s="117">
        <v>7978.1</v>
      </c>
      <c r="AA63" s="117">
        <v>0</v>
      </c>
      <c r="AB63" s="118">
        <v>0</v>
      </c>
      <c r="AC63" s="37">
        <v>450</v>
      </c>
      <c r="AD63" s="50">
        <v>450</v>
      </c>
      <c r="AE63" s="54"/>
      <c r="AF63" s="54"/>
      <c r="AG63" s="55"/>
      <c r="AH63" s="119">
        <f t="shared" si="11"/>
        <v>190888.5</v>
      </c>
      <c r="AI63" s="117">
        <f t="shared" si="10"/>
        <v>182910.4</v>
      </c>
      <c r="AJ63" s="117">
        <f t="shared" si="10"/>
        <v>7978.1</v>
      </c>
      <c r="AK63" s="117">
        <f t="shared" si="10"/>
        <v>0</v>
      </c>
      <c r="AL63" s="118">
        <f t="shared" si="10"/>
        <v>0</v>
      </c>
    </row>
    <row r="64" spans="1:38" s="3" customFormat="1">
      <c r="A64" s="47" t="s">
        <v>73</v>
      </c>
      <c r="B64" s="130">
        <v>5</v>
      </c>
      <c r="C64" s="131">
        <v>5</v>
      </c>
      <c r="D64" s="132">
        <v>267772.09999999998</v>
      </c>
      <c r="E64" s="50">
        <v>266716.59999999998</v>
      </c>
      <c r="F64" s="50">
        <v>1055.5</v>
      </c>
      <c r="G64" s="50">
        <v>0</v>
      </c>
      <c r="H64" s="51">
        <v>0</v>
      </c>
      <c r="I64" s="37">
        <f t="shared" si="14"/>
        <v>-3000</v>
      </c>
      <c r="J64" s="50">
        <v>-3000</v>
      </c>
      <c r="K64" s="50"/>
      <c r="L64" s="50"/>
      <c r="M64" s="51"/>
      <c r="N64" s="132">
        <f t="shared" si="5"/>
        <v>264772.09999999998</v>
      </c>
      <c r="O64" s="50">
        <f t="shared" si="5"/>
        <v>263716.59999999998</v>
      </c>
      <c r="P64" s="50">
        <f t="shared" si="5"/>
        <v>1055.5</v>
      </c>
      <c r="Q64" s="50">
        <f t="shared" si="5"/>
        <v>0</v>
      </c>
      <c r="R64" s="51">
        <f t="shared" si="5"/>
        <v>0</v>
      </c>
      <c r="S64" s="132">
        <f t="shared" si="12"/>
        <v>5913.2000000000116</v>
      </c>
      <c r="T64" s="50">
        <f t="shared" si="12"/>
        <v>5854.3000000000466</v>
      </c>
      <c r="U64" s="50">
        <f t="shared" si="12"/>
        <v>58.900000000000091</v>
      </c>
      <c r="V64" s="50">
        <f t="shared" si="12"/>
        <v>0</v>
      </c>
      <c r="W64" s="51">
        <f t="shared" si="12"/>
        <v>0</v>
      </c>
      <c r="X64" s="116">
        <v>270685.3</v>
      </c>
      <c r="Y64" s="117">
        <v>269570.90000000002</v>
      </c>
      <c r="Z64" s="117">
        <v>1114.4000000000001</v>
      </c>
      <c r="AA64" s="117">
        <v>0</v>
      </c>
      <c r="AB64" s="118">
        <v>0</v>
      </c>
      <c r="AC64" s="97">
        <v>0</v>
      </c>
      <c r="AD64" s="54"/>
      <c r="AE64" s="54"/>
      <c r="AF64" s="54"/>
      <c r="AG64" s="55"/>
      <c r="AH64" s="119">
        <f t="shared" si="11"/>
        <v>270685.3</v>
      </c>
      <c r="AI64" s="117">
        <f t="shared" si="10"/>
        <v>269570.90000000002</v>
      </c>
      <c r="AJ64" s="117">
        <f t="shared" si="10"/>
        <v>1114.4000000000001</v>
      </c>
      <c r="AK64" s="117">
        <f t="shared" si="10"/>
        <v>0</v>
      </c>
      <c r="AL64" s="118">
        <f t="shared" si="10"/>
        <v>0</v>
      </c>
    </row>
    <row r="65" spans="1:38" s="3" customFormat="1">
      <c r="A65" s="47" t="s">
        <v>74</v>
      </c>
      <c r="B65" s="130">
        <v>5</v>
      </c>
      <c r="C65" s="131">
        <v>6</v>
      </c>
      <c r="D65" s="132">
        <v>184327.4</v>
      </c>
      <c r="E65" s="50">
        <v>174630.3</v>
      </c>
      <c r="F65" s="50">
        <v>9697.1</v>
      </c>
      <c r="G65" s="50">
        <v>0</v>
      </c>
      <c r="H65" s="51">
        <v>0</v>
      </c>
      <c r="I65" s="37">
        <f t="shared" si="14"/>
        <v>0</v>
      </c>
      <c r="J65" s="50"/>
      <c r="K65" s="50"/>
      <c r="L65" s="50"/>
      <c r="M65" s="51"/>
      <c r="N65" s="132">
        <f t="shared" si="5"/>
        <v>184327.4</v>
      </c>
      <c r="O65" s="50">
        <f t="shared" si="5"/>
        <v>174630.3</v>
      </c>
      <c r="P65" s="50">
        <f t="shared" si="5"/>
        <v>9697.1</v>
      </c>
      <c r="Q65" s="50">
        <f t="shared" si="5"/>
        <v>0</v>
      </c>
      <c r="R65" s="51">
        <f t="shared" si="5"/>
        <v>0</v>
      </c>
      <c r="S65" s="132">
        <f t="shared" si="12"/>
        <v>4507.6000000000058</v>
      </c>
      <c r="T65" s="50">
        <f t="shared" si="12"/>
        <v>4299.4000000000233</v>
      </c>
      <c r="U65" s="50">
        <f t="shared" si="12"/>
        <v>208.19999999999891</v>
      </c>
      <c r="V65" s="50">
        <f t="shared" si="12"/>
        <v>0</v>
      </c>
      <c r="W65" s="51">
        <f t="shared" si="12"/>
        <v>0</v>
      </c>
      <c r="X65" s="116">
        <v>188835</v>
      </c>
      <c r="Y65" s="117">
        <v>178929.7</v>
      </c>
      <c r="Z65" s="117">
        <v>9905.2999999999993</v>
      </c>
      <c r="AA65" s="117">
        <v>0</v>
      </c>
      <c r="AB65" s="118">
        <v>0</v>
      </c>
      <c r="AC65" s="97">
        <v>-1600</v>
      </c>
      <c r="AD65" s="54">
        <v>-1600</v>
      </c>
      <c r="AE65" s="54"/>
      <c r="AF65" s="54"/>
      <c r="AG65" s="55"/>
      <c r="AH65" s="119">
        <f t="shared" si="11"/>
        <v>187235</v>
      </c>
      <c r="AI65" s="117">
        <f t="shared" si="10"/>
        <v>177329.7</v>
      </c>
      <c r="AJ65" s="117">
        <f t="shared" si="10"/>
        <v>9905.2999999999993</v>
      </c>
      <c r="AK65" s="117">
        <f t="shared" si="10"/>
        <v>0</v>
      </c>
      <c r="AL65" s="118">
        <f t="shared" si="10"/>
        <v>0</v>
      </c>
    </row>
    <row r="66" spans="1:38" s="3" customFormat="1" ht="26.25">
      <c r="A66" s="47" t="s">
        <v>75</v>
      </c>
      <c r="B66" s="130">
        <v>5</v>
      </c>
      <c r="C66" s="131">
        <v>9</v>
      </c>
      <c r="D66" s="132">
        <v>74280.2</v>
      </c>
      <c r="E66" s="50">
        <v>73232.2</v>
      </c>
      <c r="F66" s="50">
        <v>1048</v>
      </c>
      <c r="G66" s="50">
        <v>0</v>
      </c>
      <c r="H66" s="51">
        <v>0</v>
      </c>
      <c r="I66" s="37">
        <f t="shared" si="14"/>
        <v>0</v>
      </c>
      <c r="J66" s="50"/>
      <c r="K66" s="50"/>
      <c r="L66" s="50"/>
      <c r="M66" s="51"/>
      <c r="N66" s="132">
        <f t="shared" si="5"/>
        <v>74280.2</v>
      </c>
      <c r="O66" s="50">
        <f t="shared" si="5"/>
        <v>73232.2</v>
      </c>
      <c r="P66" s="50">
        <f t="shared" si="5"/>
        <v>1048</v>
      </c>
      <c r="Q66" s="50">
        <f t="shared" si="5"/>
        <v>0</v>
      </c>
      <c r="R66" s="51">
        <f t="shared" si="5"/>
        <v>0</v>
      </c>
      <c r="S66" s="132">
        <f t="shared" si="12"/>
        <v>14.900000000008731</v>
      </c>
      <c r="T66" s="50">
        <f t="shared" si="12"/>
        <v>14.900000000008731</v>
      </c>
      <c r="U66" s="50">
        <f t="shared" si="12"/>
        <v>0</v>
      </c>
      <c r="V66" s="50">
        <f t="shared" si="12"/>
        <v>0</v>
      </c>
      <c r="W66" s="51">
        <f t="shared" si="12"/>
        <v>0</v>
      </c>
      <c r="X66" s="116">
        <v>74295.100000000006</v>
      </c>
      <c r="Y66" s="117">
        <v>73247.100000000006</v>
      </c>
      <c r="Z66" s="117">
        <v>1048</v>
      </c>
      <c r="AA66" s="117">
        <v>0</v>
      </c>
      <c r="AB66" s="118">
        <v>0</v>
      </c>
      <c r="AC66" s="97">
        <v>0</v>
      </c>
      <c r="AD66" s="54"/>
      <c r="AE66" s="54"/>
      <c r="AF66" s="54"/>
      <c r="AG66" s="55"/>
      <c r="AH66" s="119">
        <f t="shared" si="11"/>
        <v>74295.100000000006</v>
      </c>
      <c r="AI66" s="117">
        <f t="shared" si="10"/>
        <v>73247.100000000006</v>
      </c>
      <c r="AJ66" s="117">
        <f t="shared" si="10"/>
        <v>1048</v>
      </c>
      <c r="AK66" s="117">
        <f t="shared" si="10"/>
        <v>0</v>
      </c>
      <c r="AL66" s="118">
        <f t="shared" si="10"/>
        <v>0</v>
      </c>
    </row>
    <row r="67" spans="1:38" s="4" customFormat="1">
      <c r="A67" s="34" t="s">
        <v>76</v>
      </c>
      <c r="B67" s="121">
        <v>6</v>
      </c>
      <c r="C67" s="122" t="s">
        <v>21</v>
      </c>
      <c r="D67" s="129">
        <v>3432269.2</v>
      </c>
      <c r="E67" s="38">
        <v>3211427.1</v>
      </c>
      <c r="F67" s="38">
        <v>169637.3</v>
      </c>
      <c r="G67" s="38">
        <v>14451.3</v>
      </c>
      <c r="H67" s="39">
        <v>36822.5</v>
      </c>
      <c r="I67" s="37">
        <f>J67+K67+L67+M67</f>
        <v>369198.7</v>
      </c>
      <c r="J67" s="38">
        <f>SUM(J68:J76)</f>
        <v>220</v>
      </c>
      <c r="K67" s="38">
        <f t="shared" ref="K67:M67" si="15">SUM(K68:K76)</f>
        <v>0</v>
      </c>
      <c r="L67" s="38">
        <f t="shared" si="15"/>
        <v>0</v>
      </c>
      <c r="M67" s="39">
        <f t="shared" si="15"/>
        <v>368978.7</v>
      </c>
      <c r="N67" s="129">
        <f t="shared" si="5"/>
        <v>3801467.9000000004</v>
      </c>
      <c r="O67" s="38">
        <f t="shared" si="5"/>
        <v>3211647.1</v>
      </c>
      <c r="P67" s="38">
        <f t="shared" si="5"/>
        <v>169637.3</v>
      </c>
      <c r="Q67" s="38">
        <f t="shared" si="5"/>
        <v>14451.3</v>
      </c>
      <c r="R67" s="39">
        <f t="shared" si="5"/>
        <v>405801.2</v>
      </c>
      <c r="S67" s="129">
        <f t="shared" si="12"/>
        <v>103663.29999999981</v>
      </c>
      <c r="T67" s="38">
        <f t="shared" si="12"/>
        <v>103343.5</v>
      </c>
      <c r="U67" s="38">
        <f t="shared" si="12"/>
        <v>1969.2000000000116</v>
      </c>
      <c r="V67" s="38">
        <f t="shared" si="12"/>
        <v>-1649.3999999999996</v>
      </c>
      <c r="W67" s="39">
        <f t="shared" si="12"/>
        <v>0</v>
      </c>
      <c r="X67" s="116">
        <v>3905131.2</v>
      </c>
      <c r="Y67" s="124">
        <v>3314990.6</v>
      </c>
      <c r="Z67" s="124">
        <v>171606.5</v>
      </c>
      <c r="AA67" s="124">
        <v>12801.9</v>
      </c>
      <c r="AB67" s="125">
        <v>405801.2</v>
      </c>
      <c r="AC67" s="37">
        <v>-71340.3</v>
      </c>
      <c r="AD67" s="38">
        <v>-71340.3</v>
      </c>
      <c r="AE67" s="44">
        <v>0</v>
      </c>
      <c r="AF67" s="44">
        <v>0</v>
      </c>
      <c r="AG67" s="45">
        <v>0</v>
      </c>
      <c r="AH67" s="119">
        <f t="shared" si="11"/>
        <v>3833790.9000000004</v>
      </c>
      <c r="AI67" s="124">
        <f t="shared" si="10"/>
        <v>3243650.3000000003</v>
      </c>
      <c r="AJ67" s="124">
        <f t="shared" si="10"/>
        <v>171606.5</v>
      </c>
      <c r="AK67" s="124">
        <f t="shared" si="10"/>
        <v>12801.9</v>
      </c>
      <c r="AL67" s="125">
        <f t="shared" si="10"/>
        <v>405801.2</v>
      </c>
    </row>
    <row r="68" spans="1:38" s="3" customFormat="1" ht="17.25" customHeight="1">
      <c r="A68" s="47" t="s">
        <v>77</v>
      </c>
      <c r="B68" s="130">
        <v>6</v>
      </c>
      <c r="C68" s="131">
        <v>1</v>
      </c>
      <c r="D68" s="132">
        <v>41605</v>
      </c>
      <c r="E68" s="50">
        <v>10000</v>
      </c>
      <c r="F68" s="50">
        <v>0</v>
      </c>
      <c r="G68" s="50">
        <v>0</v>
      </c>
      <c r="H68" s="51">
        <v>31605</v>
      </c>
      <c r="I68" s="37">
        <f t="shared" ref="I68:I76" si="16">J68+K68+L68+M68</f>
        <v>368978.7</v>
      </c>
      <c r="J68" s="50"/>
      <c r="K68" s="50"/>
      <c r="L68" s="50"/>
      <c r="M68" s="51">
        <f>368978.7</f>
        <v>368978.7</v>
      </c>
      <c r="N68" s="132">
        <f t="shared" si="5"/>
        <v>410583.7</v>
      </c>
      <c r="O68" s="50">
        <f t="shared" si="5"/>
        <v>10000</v>
      </c>
      <c r="P68" s="50">
        <f t="shared" si="5"/>
        <v>0</v>
      </c>
      <c r="Q68" s="50">
        <f t="shared" si="5"/>
        <v>0</v>
      </c>
      <c r="R68" s="51">
        <f t="shared" si="5"/>
        <v>400583.7</v>
      </c>
      <c r="S68" s="132">
        <f t="shared" si="12"/>
        <v>0</v>
      </c>
      <c r="T68" s="50">
        <f t="shared" si="12"/>
        <v>0</v>
      </c>
      <c r="U68" s="50">
        <f t="shared" si="12"/>
        <v>0</v>
      </c>
      <c r="V68" s="50">
        <f t="shared" si="12"/>
        <v>0</v>
      </c>
      <c r="W68" s="51">
        <f t="shared" si="12"/>
        <v>0</v>
      </c>
      <c r="X68" s="116">
        <v>410583.7</v>
      </c>
      <c r="Y68" s="117">
        <v>10000</v>
      </c>
      <c r="Z68" s="117">
        <v>0</v>
      </c>
      <c r="AA68" s="117">
        <v>0</v>
      </c>
      <c r="AB68" s="118">
        <v>400583.7</v>
      </c>
      <c r="AC68" s="37">
        <v>0</v>
      </c>
      <c r="AD68" s="50"/>
      <c r="AE68" s="54"/>
      <c r="AF68" s="54"/>
      <c r="AG68" s="55"/>
      <c r="AH68" s="119">
        <f t="shared" si="11"/>
        <v>410583.7</v>
      </c>
      <c r="AI68" s="117">
        <f t="shared" si="10"/>
        <v>10000</v>
      </c>
      <c r="AJ68" s="117">
        <f t="shared" si="10"/>
        <v>0</v>
      </c>
      <c r="AK68" s="117">
        <f t="shared" si="10"/>
        <v>0</v>
      </c>
      <c r="AL68" s="118">
        <f t="shared" si="10"/>
        <v>400583.7</v>
      </c>
    </row>
    <row r="69" spans="1:38" s="3" customFormat="1">
      <c r="A69" s="47" t="s">
        <v>78</v>
      </c>
      <c r="B69" s="130">
        <v>6</v>
      </c>
      <c r="C69" s="131">
        <v>3</v>
      </c>
      <c r="D69" s="132">
        <v>734476.11</v>
      </c>
      <c r="E69" s="50">
        <v>685029.1</v>
      </c>
      <c r="F69" s="50">
        <v>34565.9</v>
      </c>
      <c r="G69" s="50">
        <v>14451.3</v>
      </c>
      <c r="H69" s="51">
        <v>498.8</v>
      </c>
      <c r="I69" s="37">
        <f t="shared" si="16"/>
        <v>-300</v>
      </c>
      <c r="J69" s="50">
        <v>-300</v>
      </c>
      <c r="K69" s="50"/>
      <c r="L69" s="50"/>
      <c r="M69" s="51"/>
      <c r="N69" s="132">
        <f t="shared" si="5"/>
        <v>734176.11</v>
      </c>
      <c r="O69" s="50">
        <f t="shared" si="5"/>
        <v>684729.1</v>
      </c>
      <c r="P69" s="50">
        <f t="shared" si="5"/>
        <v>34565.9</v>
      </c>
      <c r="Q69" s="50">
        <f t="shared" si="5"/>
        <v>14451.3</v>
      </c>
      <c r="R69" s="51">
        <f t="shared" si="5"/>
        <v>498.8</v>
      </c>
      <c r="S69" s="132">
        <f t="shared" si="12"/>
        <v>26482.589999999967</v>
      </c>
      <c r="T69" s="50">
        <f t="shared" si="12"/>
        <v>26375.20000000007</v>
      </c>
      <c r="U69" s="50">
        <f t="shared" si="12"/>
        <v>1756.7999999999956</v>
      </c>
      <c r="V69" s="50">
        <f t="shared" si="12"/>
        <v>-1649.3999999999996</v>
      </c>
      <c r="W69" s="51">
        <f t="shared" si="12"/>
        <v>0</v>
      </c>
      <c r="X69" s="116">
        <v>760658.7</v>
      </c>
      <c r="Y69" s="117">
        <v>711104.3</v>
      </c>
      <c r="Z69" s="117">
        <v>36322.699999999997</v>
      </c>
      <c r="AA69" s="117">
        <v>12801.9</v>
      </c>
      <c r="AB69" s="118">
        <v>498.8</v>
      </c>
      <c r="AC69" s="37">
        <v>-71690.3</v>
      </c>
      <c r="AD69" s="50">
        <v>-71690.3</v>
      </c>
      <c r="AE69" s="54"/>
      <c r="AF69" s="54"/>
      <c r="AG69" s="55"/>
      <c r="AH69" s="119">
        <f t="shared" si="11"/>
        <v>688968.39999999991</v>
      </c>
      <c r="AI69" s="117">
        <f t="shared" si="10"/>
        <v>639414</v>
      </c>
      <c r="AJ69" s="117">
        <f t="shared" si="10"/>
        <v>36322.699999999997</v>
      </c>
      <c r="AK69" s="117">
        <f t="shared" si="10"/>
        <v>12801.9</v>
      </c>
      <c r="AL69" s="118">
        <f t="shared" si="10"/>
        <v>498.8</v>
      </c>
    </row>
    <row r="70" spans="1:38" s="3" customFormat="1">
      <c r="A70" s="47" t="s">
        <v>79</v>
      </c>
      <c r="B70" s="130">
        <v>6</v>
      </c>
      <c r="C70" s="131">
        <v>4</v>
      </c>
      <c r="D70" s="132">
        <v>637428.19999999995</v>
      </c>
      <c r="E70" s="50">
        <v>636988</v>
      </c>
      <c r="F70" s="50">
        <v>440.2</v>
      </c>
      <c r="G70" s="50">
        <v>0</v>
      </c>
      <c r="H70" s="51">
        <v>0</v>
      </c>
      <c r="I70" s="37">
        <f t="shared" si="16"/>
        <v>0</v>
      </c>
      <c r="J70" s="50"/>
      <c r="K70" s="50"/>
      <c r="L70" s="50"/>
      <c r="M70" s="51"/>
      <c r="N70" s="132">
        <f t="shared" si="5"/>
        <v>637428.19999999995</v>
      </c>
      <c r="O70" s="50">
        <f t="shared" si="5"/>
        <v>636988</v>
      </c>
      <c r="P70" s="50">
        <f t="shared" si="5"/>
        <v>440.2</v>
      </c>
      <c r="Q70" s="50">
        <f t="shared" si="5"/>
        <v>0</v>
      </c>
      <c r="R70" s="51">
        <f t="shared" si="5"/>
        <v>0</v>
      </c>
      <c r="S70" s="132">
        <f t="shared" si="12"/>
        <v>6542.2000000000698</v>
      </c>
      <c r="T70" s="50">
        <f t="shared" si="12"/>
        <v>6542.1999999999534</v>
      </c>
      <c r="U70" s="50">
        <f t="shared" si="12"/>
        <v>0</v>
      </c>
      <c r="V70" s="50">
        <f t="shared" si="12"/>
        <v>0</v>
      </c>
      <c r="W70" s="51">
        <f t="shared" si="12"/>
        <v>0</v>
      </c>
      <c r="X70" s="116">
        <v>643970.4</v>
      </c>
      <c r="Y70" s="117">
        <v>643530.19999999995</v>
      </c>
      <c r="Z70" s="117">
        <v>440.2</v>
      </c>
      <c r="AA70" s="117">
        <v>0</v>
      </c>
      <c r="AB70" s="118">
        <v>0</v>
      </c>
      <c r="AC70" s="97">
        <v>500</v>
      </c>
      <c r="AD70" s="54">
        <v>500</v>
      </c>
      <c r="AE70" s="54"/>
      <c r="AF70" s="54"/>
      <c r="AG70" s="55"/>
      <c r="AH70" s="119">
        <f t="shared" si="11"/>
        <v>644470.4</v>
      </c>
      <c r="AI70" s="117">
        <f t="shared" si="10"/>
        <v>644030.19999999995</v>
      </c>
      <c r="AJ70" s="117">
        <f t="shared" si="10"/>
        <v>440.2</v>
      </c>
      <c r="AK70" s="117">
        <f t="shared" si="10"/>
        <v>0</v>
      </c>
      <c r="AL70" s="118">
        <f t="shared" si="10"/>
        <v>0</v>
      </c>
    </row>
    <row r="71" spans="1:38" s="3" customFormat="1">
      <c r="A71" s="47" t="s">
        <v>80</v>
      </c>
      <c r="B71" s="130">
        <v>6</v>
      </c>
      <c r="C71" s="131">
        <v>5</v>
      </c>
      <c r="D71" s="132">
        <v>57668.7</v>
      </c>
      <c r="E71" s="50">
        <v>57668.7</v>
      </c>
      <c r="F71" s="50">
        <v>0</v>
      </c>
      <c r="G71" s="50">
        <v>0</v>
      </c>
      <c r="H71" s="51">
        <v>0</v>
      </c>
      <c r="I71" s="37">
        <f t="shared" si="16"/>
        <v>0</v>
      </c>
      <c r="J71" s="50"/>
      <c r="K71" s="50"/>
      <c r="L71" s="50"/>
      <c r="M71" s="51"/>
      <c r="N71" s="132">
        <f t="shared" si="5"/>
        <v>57668.7</v>
      </c>
      <c r="O71" s="50">
        <f t="shared" si="5"/>
        <v>57668.7</v>
      </c>
      <c r="P71" s="50">
        <f t="shared" si="5"/>
        <v>0</v>
      </c>
      <c r="Q71" s="50">
        <f t="shared" si="5"/>
        <v>0</v>
      </c>
      <c r="R71" s="51">
        <f t="shared" si="5"/>
        <v>0</v>
      </c>
      <c r="S71" s="132">
        <f t="shared" si="12"/>
        <v>395.30000000000291</v>
      </c>
      <c r="T71" s="50">
        <f t="shared" si="12"/>
        <v>395.30000000000291</v>
      </c>
      <c r="U71" s="50">
        <f t="shared" si="12"/>
        <v>0</v>
      </c>
      <c r="V71" s="50">
        <f t="shared" si="12"/>
        <v>0</v>
      </c>
      <c r="W71" s="51">
        <f t="shared" si="12"/>
        <v>0</v>
      </c>
      <c r="X71" s="116">
        <v>58064</v>
      </c>
      <c r="Y71" s="117">
        <v>58064</v>
      </c>
      <c r="Z71" s="117">
        <v>0</v>
      </c>
      <c r="AA71" s="117">
        <v>0</v>
      </c>
      <c r="AB71" s="118">
        <v>0</v>
      </c>
      <c r="AC71" s="97">
        <v>0</v>
      </c>
      <c r="AD71" s="54"/>
      <c r="AE71" s="54"/>
      <c r="AF71" s="54"/>
      <c r="AG71" s="55"/>
      <c r="AH71" s="119">
        <f t="shared" si="11"/>
        <v>58064</v>
      </c>
      <c r="AI71" s="117">
        <f t="shared" si="10"/>
        <v>58064</v>
      </c>
      <c r="AJ71" s="117">
        <f t="shared" si="10"/>
        <v>0</v>
      </c>
      <c r="AK71" s="117">
        <f t="shared" si="10"/>
        <v>0</v>
      </c>
      <c r="AL71" s="118">
        <f t="shared" si="10"/>
        <v>0</v>
      </c>
    </row>
    <row r="72" spans="1:38" s="3" customFormat="1">
      <c r="A72" s="47" t="s">
        <v>81</v>
      </c>
      <c r="B72" s="130">
        <v>6</v>
      </c>
      <c r="C72" s="131">
        <v>6</v>
      </c>
      <c r="D72" s="132">
        <v>16163.5</v>
      </c>
      <c r="E72" s="50">
        <v>2448.1999999999998</v>
      </c>
      <c r="F72" s="50">
        <v>13715.3</v>
      </c>
      <c r="G72" s="50">
        <v>0</v>
      </c>
      <c r="H72" s="51">
        <v>0</v>
      </c>
      <c r="I72" s="37">
        <f t="shared" si="16"/>
        <v>0</v>
      </c>
      <c r="J72" s="50"/>
      <c r="K72" s="50"/>
      <c r="L72" s="50"/>
      <c r="M72" s="51"/>
      <c r="N72" s="132">
        <f t="shared" si="5"/>
        <v>16163.5</v>
      </c>
      <c r="O72" s="50">
        <f t="shared" si="5"/>
        <v>2448.1999999999998</v>
      </c>
      <c r="P72" s="50">
        <f t="shared" si="5"/>
        <v>13715.3</v>
      </c>
      <c r="Q72" s="50">
        <f t="shared" si="5"/>
        <v>0</v>
      </c>
      <c r="R72" s="51">
        <f t="shared" si="5"/>
        <v>0</v>
      </c>
      <c r="S72" s="132">
        <f t="shared" si="12"/>
        <v>2473.5</v>
      </c>
      <c r="T72" s="50">
        <f t="shared" si="12"/>
        <v>177</v>
      </c>
      <c r="U72" s="50">
        <f t="shared" si="12"/>
        <v>2296.5</v>
      </c>
      <c r="V72" s="50">
        <f t="shared" si="12"/>
        <v>0</v>
      </c>
      <c r="W72" s="51">
        <f t="shared" si="12"/>
        <v>0</v>
      </c>
      <c r="X72" s="116">
        <v>18637</v>
      </c>
      <c r="Y72" s="117">
        <v>2625.2</v>
      </c>
      <c r="Z72" s="117">
        <v>16011.8</v>
      </c>
      <c r="AA72" s="117">
        <v>0</v>
      </c>
      <c r="AB72" s="118">
        <v>0</v>
      </c>
      <c r="AC72" s="97">
        <v>0</v>
      </c>
      <c r="AD72" s="54"/>
      <c r="AE72" s="54"/>
      <c r="AF72" s="54"/>
      <c r="AG72" s="55"/>
      <c r="AH72" s="119">
        <f t="shared" si="11"/>
        <v>18637</v>
      </c>
      <c r="AI72" s="117">
        <f t="shared" si="10"/>
        <v>2625.2</v>
      </c>
      <c r="AJ72" s="117">
        <f t="shared" si="10"/>
        <v>16011.8</v>
      </c>
      <c r="AK72" s="117">
        <f t="shared" si="10"/>
        <v>0</v>
      </c>
      <c r="AL72" s="118">
        <f t="shared" si="10"/>
        <v>0</v>
      </c>
    </row>
    <row r="73" spans="1:38" s="3" customFormat="1" ht="26.25">
      <c r="A73" s="47" t="s">
        <v>82</v>
      </c>
      <c r="B73" s="130">
        <v>6</v>
      </c>
      <c r="C73" s="131">
        <v>7</v>
      </c>
      <c r="D73" s="132">
        <v>50682.9</v>
      </c>
      <c r="E73" s="50">
        <v>48628</v>
      </c>
      <c r="F73" s="50">
        <v>2054.9</v>
      </c>
      <c r="G73" s="50">
        <v>0</v>
      </c>
      <c r="H73" s="51">
        <v>0</v>
      </c>
      <c r="I73" s="37">
        <f t="shared" si="16"/>
        <v>0</v>
      </c>
      <c r="J73" s="50"/>
      <c r="K73" s="50"/>
      <c r="L73" s="50"/>
      <c r="M73" s="51"/>
      <c r="N73" s="132">
        <f t="shared" si="5"/>
        <v>50682.9</v>
      </c>
      <c r="O73" s="50">
        <f t="shared" si="5"/>
        <v>48628</v>
      </c>
      <c r="P73" s="50">
        <f t="shared" si="5"/>
        <v>2054.9</v>
      </c>
      <c r="Q73" s="50">
        <f t="shared" si="5"/>
        <v>0</v>
      </c>
      <c r="R73" s="51">
        <f t="shared" si="5"/>
        <v>0</v>
      </c>
      <c r="S73" s="132">
        <f t="shared" si="12"/>
        <v>-2387.8000000000029</v>
      </c>
      <c r="T73" s="50">
        <f t="shared" si="12"/>
        <v>-2428.1999999999971</v>
      </c>
      <c r="U73" s="50">
        <f t="shared" si="12"/>
        <v>40.400000000000091</v>
      </c>
      <c r="V73" s="50">
        <f t="shared" si="12"/>
        <v>0</v>
      </c>
      <c r="W73" s="51">
        <f t="shared" si="12"/>
        <v>0</v>
      </c>
      <c r="X73" s="116">
        <v>48295.1</v>
      </c>
      <c r="Y73" s="117">
        <v>46199.8</v>
      </c>
      <c r="Z73" s="117">
        <v>2095.3000000000002</v>
      </c>
      <c r="AA73" s="117">
        <v>0</v>
      </c>
      <c r="AB73" s="118">
        <v>0</v>
      </c>
      <c r="AC73" s="97">
        <v>0</v>
      </c>
      <c r="AD73" s="54"/>
      <c r="AE73" s="54"/>
      <c r="AF73" s="54"/>
      <c r="AG73" s="55"/>
      <c r="AH73" s="119">
        <f t="shared" si="11"/>
        <v>48295.1</v>
      </c>
      <c r="AI73" s="117">
        <f t="shared" si="10"/>
        <v>46199.8</v>
      </c>
      <c r="AJ73" s="117">
        <f t="shared" si="10"/>
        <v>2095.3000000000002</v>
      </c>
      <c r="AK73" s="117">
        <f t="shared" si="10"/>
        <v>0</v>
      </c>
      <c r="AL73" s="118">
        <f t="shared" si="10"/>
        <v>0</v>
      </c>
    </row>
    <row r="74" spans="1:38" s="3" customFormat="1">
      <c r="A74" s="47" t="s">
        <v>83</v>
      </c>
      <c r="B74" s="130">
        <v>6</v>
      </c>
      <c r="C74" s="131">
        <v>8</v>
      </c>
      <c r="D74" s="132">
        <v>444602.4</v>
      </c>
      <c r="E74" s="50">
        <v>325741.40000000002</v>
      </c>
      <c r="F74" s="50">
        <v>118861</v>
      </c>
      <c r="G74" s="50">
        <v>0</v>
      </c>
      <c r="H74" s="51">
        <v>0</v>
      </c>
      <c r="I74" s="37">
        <f t="shared" si="16"/>
        <v>520</v>
      </c>
      <c r="J74" s="50">
        <f>90+80+200+150</f>
        <v>520</v>
      </c>
      <c r="K74" s="50"/>
      <c r="L74" s="50"/>
      <c r="M74" s="51"/>
      <c r="N74" s="132">
        <f t="shared" si="5"/>
        <v>445122.4</v>
      </c>
      <c r="O74" s="50">
        <f t="shared" si="5"/>
        <v>326261.40000000002</v>
      </c>
      <c r="P74" s="50">
        <f t="shared" si="5"/>
        <v>118861</v>
      </c>
      <c r="Q74" s="50">
        <f t="shared" si="5"/>
        <v>0</v>
      </c>
      <c r="R74" s="51">
        <f t="shared" si="5"/>
        <v>0</v>
      </c>
      <c r="S74" s="132">
        <f t="shared" si="12"/>
        <v>12291.899999999965</v>
      </c>
      <c r="T74" s="50">
        <f t="shared" si="12"/>
        <v>14416.399999999965</v>
      </c>
      <c r="U74" s="50">
        <f t="shared" si="12"/>
        <v>-2124.5</v>
      </c>
      <c r="V74" s="50">
        <f t="shared" si="12"/>
        <v>0</v>
      </c>
      <c r="W74" s="51">
        <f t="shared" si="12"/>
        <v>0</v>
      </c>
      <c r="X74" s="116">
        <v>457414.3</v>
      </c>
      <c r="Y74" s="117">
        <v>340677.8</v>
      </c>
      <c r="Z74" s="117">
        <v>116736.5</v>
      </c>
      <c r="AA74" s="117">
        <v>0</v>
      </c>
      <c r="AB74" s="118">
        <v>0</v>
      </c>
      <c r="AC74" s="37">
        <v>-150</v>
      </c>
      <c r="AD74" s="50">
        <v>-150</v>
      </c>
      <c r="AE74" s="54"/>
      <c r="AF74" s="54"/>
      <c r="AG74" s="55"/>
      <c r="AH74" s="119">
        <f t="shared" si="11"/>
        <v>457264.3</v>
      </c>
      <c r="AI74" s="117">
        <f t="shared" si="10"/>
        <v>340527.8</v>
      </c>
      <c r="AJ74" s="117">
        <f t="shared" si="10"/>
        <v>116736.5</v>
      </c>
      <c r="AK74" s="117">
        <f t="shared" si="10"/>
        <v>0</v>
      </c>
      <c r="AL74" s="118">
        <f t="shared" si="10"/>
        <v>0</v>
      </c>
    </row>
    <row r="75" spans="1:38" s="3" customFormat="1">
      <c r="A75" s="47" t="s">
        <v>54</v>
      </c>
      <c r="B75" s="130">
        <v>6</v>
      </c>
      <c r="C75" s="131">
        <v>10</v>
      </c>
      <c r="D75" s="132">
        <v>36655.599999999999</v>
      </c>
      <c r="E75" s="50">
        <v>31936.9</v>
      </c>
      <c r="F75" s="50">
        <v>0</v>
      </c>
      <c r="G75" s="50">
        <v>0</v>
      </c>
      <c r="H75" s="51">
        <v>4718.7</v>
      </c>
      <c r="I75" s="37">
        <f t="shared" si="16"/>
        <v>0</v>
      </c>
      <c r="J75" s="50"/>
      <c r="K75" s="50"/>
      <c r="L75" s="50"/>
      <c r="M75" s="51"/>
      <c r="N75" s="132">
        <f t="shared" si="5"/>
        <v>36655.599999999999</v>
      </c>
      <c r="O75" s="50">
        <f t="shared" si="5"/>
        <v>31936.9</v>
      </c>
      <c r="P75" s="50">
        <f t="shared" si="5"/>
        <v>0</v>
      </c>
      <c r="Q75" s="50">
        <f t="shared" si="5"/>
        <v>0</v>
      </c>
      <c r="R75" s="51">
        <f t="shared" si="5"/>
        <v>4718.7</v>
      </c>
      <c r="S75" s="132">
        <f t="shared" si="12"/>
        <v>-15646.5</v>
      </c>
      <c r="T75" s="50">
        <f t="shared" si="12"/>
        <v>-15646.500000000002</v>
      </c>
      <c r="U75" s="50">
        <f t="shared" si="12"/>
        <v>0</v>
      </c>
      <c r="V75" s="50">
        <f t="shared" si="12"/>
        <v>0</v>
      </c>
      <c r="W75" s="51">
        <f t="shared" si="12"/>
        <v>0</v>
      </c>
      <c r="X75" s="116">
        <v>21009.1</v>
      </c>
      <c r="Y75" s="117">
        <v>16290.4</v>
      </c>
      <c r="Z75" s="117">
        <v>0</v>
      </c>
      <c r="AA75" s="117">
        <v>0</v>
      </c>
      <c r="AB75" s="118">
        <v>4718.7</v>
      </c>
      <c r="AC75" s="97">
        <v>0</v>
      </c>
      <c r="AD75" s="54"/>
      <c r="AE75" s="54"/>
      <c r="AF75" s="54"/>
      <c r="AG75" s="55"/>
      <c r="AH75" s="119">
        <f t="shared" si="11"/>
        <v>21009.1</v>
      </c>
      <c r="AI75" s="117">
        <f t="shared" si="10"/>
        <v>16290.4</v>
      </c>
      <c r="AJ75" s="117">
        <f t="shared" si="10"/>
        <v>0</v>
      </c>
      <c r="AK75" s="117">
        <f t="shared" si="10"/>
        <v>0</v>
      </c>
      <c r="AL75" s="118">
        <f t="shared" si="10"/>
        <v>4718.7</v>
      </c>
    </row>
    <row r="76" spans="1:38" s="3" customFormat="1" ht="26.25">
      <c r="A76" s="47" t="s">
        <v>84</v>
      </c>
      <c r="B76" s="130">
        <v>6</v>
      </c>
      <c r="C76" s="131">
        <v>25</v>
      </c>
      <c r="D76" s="132">
        <v>1412986.8</v>
      </c>
      <c r="E76" s="38">
        <v>1412986.8</v>
      </c>
      <c r="F76" s="38">
        <v>0</v>
      </c>
      <c r="G76" s="38">
        <v>0</v>
      </c>
      <c r="H76" s="39">
        <v>0</v>
      </c>
      <c r="I76" s="37">
        <f t="shared" si="16"/>
        <v>0</v>
      </c>
      <c r="J76" s="50"/>
      <c r="K76" s="50"/>
      <c r="L76" s="50"/>
      <c r="M76" s="51"/>
      <c r="N76" s="132">
        <f t="shared" si="5"/>
        <v>1412986.8</v>
      </c>
      <c r="O76" s="38">
        <f t="shared" si="5"/>
        <v>1412986.8</v>
      </c>
      <c r="P76" s="38">
        <f t="shared" si="5"/>
        <v>0</v>
      </c>
      <c r="Q76" s="38">
        <f t="shared" si="5"/>
        <v>0</v>
      </c>
      <c r="R76" s="39">
        <f t="shared" si="5"/>
        <v>0</v>
      </c>
      <c r="S76" s="132">
        <f t="shared" ref="S76:W107" si="17">X76-N76</f>
        <v>73512.09999999986</v>
      </c>
      <c r="T76" s="38">
        <f t="shared" si="17"/>
        <v>73512.09999999986</v>
      </c>
      <c r="U76" s="38">
        <f t="shared" si="17"/>
        <v>0</v>
      </c>
      <c r="V76" s="38">
        <f t="shared" si="17"/>
        <v>0</v>
      </c>
      <c r="W76" s="39">
        <f t="shared" si="17"/>
        <v>0</v>
      </c>
      <c r="X76" s="116">
        <v>1486498.9</v>
      </c>
      <c r="Y76" s="117">
        <v>1486498.9</v>
      </c>
      <c r="Z76" s="117">
        <v>0</v>
      </c>
      <c r="AA76" s="117">
        <v>0</v>
      </c>
      <c r="AB76" s="118">
        <v>0</v>
      </c>
      <c r="AC76" s="97">
        <v>0</v>
      </c>
      <c r="AD76" s="54"/>
      <c r="AE76" s="54"/>
      <c r="AF76" s="54"/>
      <c r="AG76" s="55"/>
      <c r="AH76" s="119">
        <f t="shared" si="11"/>
        <v>1486498.9</v>
      </c>
      <c r="AI76" s="117">
        <f t="shared" si="10"/>
        <v>1486498.9</v>
      </c>
      <c r="AJ76" s="117">
        <f t="shared" si="10"/>
        <v>0</v>
      </c>
      <c r="AK76" s="117">
        <f t="shared" si="10"/>
        <v>0</v>
      </c>
      <c r="AL76" s="118">
        <f t="shared" si="10"/>
        <v>0</v>
      </c>
    </row>
    <row r="77" spans="1:38" s="4" customFormat="1">
      <c r="A77" s="34" t="s">
        <v>85</v>
      </c>
      <c r="B77" s="121">
        <v>7</v>
      </c>
      <c r="C77" s="122" t="s">
        <v>21</v>
      </c>
      <c r="D77" s="129">
        <v>405736.4</v>
      </c>
      <c r="E77" s="50">
        <v>326761.90000000002</v>
      </c>
      <c r="F77" s="50">
        <v>39217.300000000003</v>
      </c>
      <c r="G77" s="50">
        <v>0</v>
      </c>
      <c r="H77" s="51">
        <v>39757.199999999997</v>
      </c>
      <c r="I77" s="37"/>
      <c r="J77" s="38"/>
      <c r="K77" s="38"/>
      <c r="L77" s="38"/>
      <c r="M77" s="39"/>
      <c r="N77" s="129">
        <f t="shared" ref="N77:R127" si="18">D77+I77</f>
        <v>405736.4</v>
      </c>
      <c r="O77" s="50">
        <f t="shared" si="18"/>
        <v>326761.90000000002</v>
      </c>
      <c r="P77" s="50">
        <f t="shared" si="18"/>
        <v>39217.300000000003</v>
      </c>
      <c r="Q77" s="50">
        <f t="shared" si="18"/>
        <v>0</v>
      </c>
      <c r="R77" s="51">
        <f t="shared" si="18"/>
        <v>39757.199999999997</v>
      </c>
      <c r="S77" s="129">
        <f t="shared" si="17"/>
        <v>480.19999999995343</v>
      </c>
      <c r="T77" s="50">
        <f t="shared" si="17"/>
        <v>0</v>
      </c>
      <c r="U77" s="50">
        <f t="shared" si="17"/>
        <v>480.19999999999709</v>
      </c>
      <c r="V77" s="50">
        <f t="shared" si="17"/>
        <v>0</v>
      </c>
      <c r="W77" s="51">
        <f t="shared" si="17"/>
        <v>0</v>
      </c>
      <c r="X77" s="116">
        <v>406216.6</v>
      </c>
      <c r="Y77" s="124">
        <v>326761.90000000002</v>
      </c>
      <c r="Z77" s="124">
        <v>39697.5</v>
      </c>
      <c r="AA77" s="124">
        <v>0</v>
      </c>
      <c r="AB77" s="125">
        <v>39757.199999999997</v>
      </c>
      <c r="AC77" s="97">
        <v>0</v>
      </c>
      <c r="AD77" s="44">
        <v>0</v>
      </c>
      <c r="AE77" s="44">
        <v>0</v>
      </c>
      <c r="AF77" s="44">
        <v>0</v>
      </c>
      <c r="AG77" s="45">
        <v>0</v>
      </c>
      <c r="AH77" s="119">
        <f t="shared" si="11"/>
        <v>406216.6</v>
      </c>
      <c r="AI77" s="124">
        <f t="shared" si="10"/>
        <v>326761.90000000002</v>
      </c>
      <c r="AJ77" s="124">
        <f t="shared" si="10"/>
        <v>39697.5</v>
      </c>
      <c r="AK77" s="124">
        <f t="shared" si="10"/>
        <v>0</v>
      </c>
      <c r="AL77" s="125">
        <f t="shared" si="10"/>
        <v>39757.199999999997</v>
      </c>
    </row>
    <row r="78" spans="1:38" s="3" customFormat="1" ht="17.25" customHeight="1">
      <c r="A78" s="47" t="s">
        <v>86</v>
      </c>
      <c r="B78" s="130">
        <v>7</v>
      </c>
      <c r="C78" s="131">
        <v>1</v>
      </c>
      <c r="D78" s="132">
        <v>98227.9</v>
      </c>
      <c r="E78" s="50">
        <v>89981.4</v>
      </c>
      <c r="F78" s="50">
        <v>6627</v>
      </c>
      <c r="G78" s="50">
        <v>0</v>
      </c>
      <c r="H78" s="51">
        <v>1619.5</v>
      </c>
      <c r="I78" s="37"/>
      <c r="J78" s="50"/>
      <c r="K78" s="50"/>
      <c r="L78" s="50"/>
      <c r="M78" s="51"/>
      <c r="N78" s="132">
        <f t="shared" si="18"/>
        <v>98227.9</v>
      </c>
      <c r="O78" s="50">
        <f t="shared" si="18"/>
        <v>89981.4</v>
      </c>
      <c r="P78" s="50">
        <f t="shared" si="18"/>
        <v>6627</v>
      </c>
      <c r="Q78" s="50">
        <f t="shared" si="18"/>
        <v>0</v>
      </c>
      <c r="R78" s="51">
        <f t="shared" si="18"/>
        <v>1619.5</v>
      </c>
      <c r="S78" s="132">
        <f t="shared" si="17"/>
        <v>-1377.8999999999942</v>
      </c>
      <c r="T78" s="50">
        <f t="shared" si="17"/>
        <v>-1833.0999999999913</v>
      </c>
      <c r="U78" s="50">
        <f t="shared" si="17"/>
        <v>455.19999999999982</v>
      </c>
      <c r="V78" s="50">
        <f t="shared" si="17"/>
        <v>0</v>
      </c>
      <c r="W78" s="51">
        <f t="shared" si="17"/>
        <v>0</v>
      </c>
      <c r="X78" s="116">
        <v>96850</v>
      </c>
      <c r="Y78" s="117">
        <v>88148.3</v>
      </c>
      <c r="Z78" s="117">
        <v>7082.2</v>
      </c>
      <c r="AA78" s="117">
        <v>0</v>
      </c>
      <c r="AB78" s="118">
        <v>1619.5</v>
      </c>
      <c r="AC78" s="97">
        <v>0</v>
      </c>
      <c r="AD78" s="54"/>
      <c r="AE78" s="54"/>
      <c r="AF78" s="54"/>
      <c r="AG78" s="55"/>
      <c r="AH78" s="119">
        <f t="shared" si="11"/>
        <v>96850</v>
      </c>
      <c r="AI78" s="117">
        <f t="shared" si="10"/>
        <v>88148.3</v>
      </c>
      <c r="AJ78" s="117">
        <f t="shared" si="10"/>
        <v>7082.2</v>
      </c>
      <c r="AK78" s="117">
        <f t="shared" si="10"/>
        <v>0</v>
      </c>
      <c r="AL78" s="118">
        <f t="shared" si="10"/>
        <v>1619.5</v>
      </c>
    </row>
    <row r="79" spans="1:38" s="3" customFormat="1" ht="17.25" customHeight="1">
      <c r="A79" s="47" t="s">
        <v>87</v>
      </c>
      <c r="B79" s="130">
        <v>7</v>
      </c>
      <c r="C79" s="131">
        <v>2</v>
      </c>
      <c r="D79" s="132">
        <v>235476.4</v>
      </c>
      <c r="E79" s="50">
        <v>179393.7</v>
      </c>
      <c r="F79" s="50">
        <v>27304.799999999999</v>
      </c>
      <c r="G79" s="50">
        <v>0</v>
      </c>
      <c r="H79" s="51">
        <v>28777.9</v>
      </c>
      <c r="I79" s="37"/>
      <c r="J79" s="50"/>
      <c r="K79" s="50"/>
      <c r="L79" s="50"/>
      <c r="M79" s="51"/>
      <c r="N79" s="132">
        <f t="shared" si="18"/>
        <v>235476.4</v>
      </c>
      <c r="O79" s="50">
        <f t="shared" si="18"/>
        <v>179393.7</v>
      </c>
      <c r="P79" s="50">
        <f t="shared" si="18"/>
        <v>27304.799999999999</v>
      </c>
      <c r="Q79" s="50">
        <f t="shared" si="18"/>
        <v>0</v>
      </c>
      <c r="R79" s="51">
        <f t="shared" si="18"/>
        <v>28777.9</v>
      </c>
      <c r="S79" s="132">
        <f t="shared" si="17"/>
        <v>-4058.8999999999942</v>
      </c>
      <c r="T79" s="50">
        <f t="shared" si="17"/>
        <v>-4083.9000000000233</v>
      </c>
      <c r="U79" s="50">
        <f t="shared" si="17"/>
        <v>25</v>
      </c>
      <c r="V79" s="50">
        <f t="shared" si="17"/>
        <v>0</v>
      </c>
      <c r="W79" s="51">
        <f t="shared" si="17"/>
        <v>0</v>
      </c>
      <c r="X79" s="116">
        <v>231417.5</v>
      </c>
      <c r="Y79" s="117">
        <v>175309.8</v>
      </c>
      <c r="Z79" s="117">
        <v>27329.8</v>
      </c>
      <c r="AA79" s="117">
        <v>0</v>
      </c>
      <c r="AB79" s="118">
        <v>28777.9</v>
      </c>
      <c r="AC79" s="97">
        <v>0</v>
      </c>
      <c r="AD79" s="54"/>
      <c r="AE79" s="54"/>
      <c r="AF79" s="54"/>
      <c r="AG79" s="55"/>
      <c r="AH79" s="119">
        <f t="shared" si="11"/>
        <v>231417.5</v>
      </c>
      <c r="AI79" s="117">
        <f t="shared" si="10"/>
        <v>175309.8</v>
      </c>
      <c r="AJ79" s="117">
        <f t="shared" si="10"/>
        <v>27329.8</v>
      </c>
      <c r="AK79" s="117">
        <f t="shared" si="10"/>
        <v>0</v>
      </c>
      <c r="AL79" s="118">
        <f t="shared" si="10"/>
        <v>28777.9</v>
      </c>
    </row>
    <row r="80" spans="1:38" s="3" customFormat="1" ht="18" customHeight="1">
      <c r="A80" s="47" t="s">
        <v>88</v>
      </c>
      <c r="B80" s="130">
        <v>7</v>
      </c>
      <c r="C80" s="131">
        <v>3</v>
      </c>
      <c r="D80" s="132">
        <v>2763.7</v>
      </c>
      <c r="E80" s="50">
        <v>2763.7</v>
      </c>
      <c r="F80" s="50">
        <v>0</v>
      </c>
      <c r="G80" s="50">
        <v>0</v>
      </c>
      <c r="H80" s="51">
        <v>0</v>
      </c>
      <c r="I80" s="37"/>
      <c r="J80" s="50"/>
      <c r="K80" s="50"/>
      <c r="L80" s="50"/>
      <c r="M80" s="51"/>
      <c r="N80" s="132">
        <f t="shared" si="18"/>
        <v>2763.7</v>
      </c>
      <c r="O80" s="50">
        <f t="shared" si="18"/>
        <v>2763.7</v>
      </c>
      <c r="P80" s="50">
        <f t="shared" si="18"/>
        <v>0</v>
      </c>
      <c r="Q80" s="50">
        <f t="shared" si="18"/>
        <v>0</v>
      </c>
      <c r="R80" s="51">
        <f t="shared" si="18"/>
        <v>0</v>
      </c>
      <c r="S80" s="132">
        <f t="shared" si="17"/>
        <v>0</v>
      </c>
      <c r="T80" s="50">
        <f t="shared" si="17"/>
        <v>0</v>
      </c>
      <c r="U80" s="50">
        <f t="shared" si="17"/>
        <v>0</v>
      </c>
      <c r="V80" s="50">
        <f t="shared" si="17"/>
        <v>0</v>
      </c>
      <c r="W80" s="51">
        <f t="shared" si="17"/>
        <v>0</v>
      </c>
      <c r="X80" s="116">
        <v>2763.7</v>
      </c>
      <c r="Y80" s="117">
        <v>2763.7</v>
      </c>
      <c r="Z80" s="117">
        <v>0</v>
      </c>
      <c r="AA80" s="117">
        <v>0</v>
      </c>
      <c r="AB80" s="118">
        <v>0</v>
      </c>
      <c r="AC80" s="97">
        <v>0</v>
      </c>
      <c r="AD80" s="54"/>
      <c r="AE80" s="54"/>
      <c r="AF80" s="54"/>
      <c r="AG80" s="55"/>
      <c r="AH80" s="119">
        <f t="shared" si="11"/>
        <v>2763.7</v>
      </c>
      <c r="AI80" s="117">
        <f t="shared" si="11"/>
        <v>2763.7</v>
      </c>
      <c r="AJ80" s="117">
        <f t="shared" si="11"/>
        <v>0</v>
      </c>
      <c r="AK80" s="117">
        <f t="shared" si="10"/>
        <v>0</v>
      </c>
      <c r="AL80" s="118">
        <f t="shared" si="10"/>
        <v>0</v>
      </c>
    </row>
    <row r="81" spans="1:38" s="3" customFormat="1" ht="27" customHeight="1">
      <c r="A81" s="47" t="s">
        <v>89</v>
      </c>
      <c r="B81" s="130">
        <v>7</v>
      </c>
      <c r="C81" s="131">
        <v>4</v>
      </c>
      <c r="D81" s="132">
        <v>48120.2</v>
      </c>
      <c r="E81" s="50">
        <v>42393.599999999999</v>
      </c>
      <c r="F81" s="50">
        <v>2400.4</v>
      </c>
      <c r="G81" s="50">
        <v>0</v>
      </c>
      <c r="H81" s="51">
        <v>3326.2</v>
      </c>
      <c r="I81" s="37"/>
      <c r="J81" s="50"/>
      <c r="K81" s="50"/>
      <c r="L81" s="50"/>
      <c r="M81" s="51"/>
      <c r="N81" s="132">
        <f t="shared" si="18"/>
        <v>48120.2</v>
      </c>
      <c r="O81" s="50">
        <f t="shared" si="18"/>
        <v>42393.599999999999</v>
      </c>
      <c r="P81" s="50">
        <f t="shared" si="18"/>
        <v>2400.4</v>
      </c>
      <c r="Q81" s="50">
        <f t="shared" si="18"/>
        <v>0</v>
      </c>
      <c r="R81" s="51">
        <f t="shared" si="18"/>
        <v>3326.2</v>
      </c>
      <c r="S81" s="132">
        <f t="shared" si="17"/>
        <v>5917</v>
      </c>
      <c r="T81" s="50">
        <f t="shared" si="17"/>
        <v>5917</v>
      </c>
      <c r="U81" s="50">
        <f t="shared" si="17"/>
        <v>0</v>
      </c>
      <c r="V81" s="50">
        <f t="shared" si="17"/>
        <v>0</v>
      </c>
      <c r="W81" s="51">
        <f t="shared" si="17"/>
        <v>0</v>
      </c>
      <c r="X81" s="116">
        <v>54037.2</v>
      </c>
      <c r="Y81" s="117">
        <v>48310.6</v>
      </c>
      <c r="Z81" s="117">
        <v>2400.4</v>
      </c>
      <c r="AA81" s="117">
        <v>0</v>
      </c>
      <c r="AB81" s="118">
        <v>3326.2</v>
      </c>
      <c r="AC81" s="97">
        <v>0</v>
      </c>
      <c r="AD81" s="54"/>
      <c r="AE81" s="54"/>
      <c r="AF81" s="54"/>
      <c r="AG81" s="55"/>
      <c r="AH81" s="119">
        <f t="shared" si="11"/>
        <v>54037.2</v>
      </c>
      <c r="AI81" s="117">
        <f t="shared" si="11"/>
        <v>48310.6</v>
      </c>
      <c r="AJ81" s="117">
        <f t="shared" si="11"/>
        <v>2400.4</v>
      </c>
      <c r="AK81" s="117">
        <f t="shared" si="10"/>
        <v>0</v>
      </c>
      <c r="AL81" s="118">
        <f t="shared" si="10"/>
        <v>3326.2</v>
      </c>
    </row>
    <row r="82" spans="1:38" s="3" customFormat="1" ht="16.5" customHeight="1">
      <c r="A82" s="47" t="s">
        <v>54</v>
      </c>
      <c r="B82" s="130">
        <v>7</v>
      </c>
      <c r="C82" s="131">
        <v>10</v>
      </c>
      <c r="D82" s="132">
        <v>21148.2</v>
      </c>
      <c r="E82" s="38">
        <v>12229.5</v>
      </c>
      <c r="F82" s="38">
        <v>2885.1</v>
      </c>
      <c r="G82" s="38">
        <v>0</v>
      </c>
      <c r="H82" s="39">
        <v>6033.6</v>
      </c>
      <c r="I82" s="37"/>
      <c r="J82" s="50"/>
      <c r="K82" s="50"/>
      <c r="L82" s="50"/>
      <c r="M82" s="51"/>
      <c r="N82" s="132">
        <f t="shared" si="18"/>
        <v>21148.2</v>
      </c>
      <c r="O82" s="38">
        <f t="shared" si="18"/>
        <v>12229.5</v>
      </c>
      <c r="P82" s="38">
        <f t="shared" si="18"/>
        <v>2885.1</v>
      </c>
      <c r="Q82" s="38">
        <f t="shared" si="18"/>
        <v>0</v>
      </c>
      <c r="R82" s="39">
        <f t="shared" si="18"/>
        <v>6033.6</v>
      </c>
      <c r="S82" s="132">
        <f t="shared" si="17"/>
        <v>0</v>
      </c>
      <c r="T82" s="38">
        <f t="shared" si="17"/>
        <v>0</v>
      </c>
      <c r="U82" s="38">
        <f t="shared" si="17"/>
        <v>0</v>
      </c>
      <c r="V82" s="38">
        <f t="shared" si="17"/>
        <v>0</v>
      </c>
      <c r="W82" s="39">
        <f t="shared" si="17"/>
        <v>0</v>
      </c>
      <c r="X82" s="116">
        <v>21148.2</v>
      </c>
      <c r="Y82" s="117">
        <v>12229.5</v>
      </c>
      <c r="Z82" s="117">
        <v>2885.1</v>
      </c>
      <c r="AA82" s="117">
        <v>0</v>
      </c>
      <c r="AB82" s="118">
        <v>6033.6</v>
      </c>
      <c r="AC82" s="97">
        <v>0</v>
      </c>
      <c r="AD82" s="54"/>
      <c r="AE82" s="54"/>
      <c r="AF82" s="54"/>
      <c r="AG82" s="55"/>
      <c r="AH82" s="119">
        <f t="shared" si="11"/>
        <v>21148.2</v>
      </c>
      <c r="AI82" s="117">
        <f t="shared" si="11"/>
        <v>12229.5</v>
      </c>
      <c r="AJ82" s="117">
        <f t="shared" si="11"/>
        <v>2885.1</v>
      </c>
      <c r="AK82" s="117">
        <f t="shared" si="10"/>
        <v>0</v>
      </c>
      <c r="AL82" s="118">
        <f t="shared" si="10"/>
        <v>6033.6</v>
      </c>
    </row>
    <row r="83" spans="1:38" s="4" customFormat="1" ht="17.25" customHeight="1">
      <c r="A83" s="34" t="s">
        <v>90</v>
      </c>
      <c r="B83" s="121">
        <v>8</v>
      </c>
      <c r="C83" s="122" t="s">
        <v>21</v>
      </c>
      <c r="D83" s="129">
        <v>376718.5</v>
      </c>
      <c r="E83" s="50">
        <v>363165.5</v>
      </c>
      <c r="F83" s="50">
        <v>13553</v>
      </c>
      <c r="G83" s="50">
        <v>0</v>
      </c>
      <c r="H83" s="51">
        <v>0</v>
      </c>
      <c r="I83" s="37"/>
      <c r="J83" s="38"/>
      <c r="K83" s="38"/>
      <c r="L83" s="38"/>
      <c r="M83" s="39"/>
      <c r="N83" s="129">
        <f t="shared" si="18"/>
        <v>376718.5</v>
      </c>
      <c r="O83" s="50">
        <f t="shared" si="18"/>
        <v>363165.5</v>
      </c>
      <c r="P83" s="50">
        <f t="shared" si="18"/>
        <v>13553</v>
      </c>
      <c r="Q83" s="50">
        <f t="shared" si="18"/>
        <v>0</v>
      </c>
      <c r="R83" s="51">
        <f t="shared" si="18"/>
        <v>0</v>
      </c>
      <c r="S83" s="129">
        <f t="shared" si="17"/>
        <v>14714</v>
      </c>
      <c r="T83" s="50">
        <f t="shared" si="17"/>
        <v>13904.5</v>
      </c>
      <c r="U83" s="50">
        <f t="shared" si="17"/>
        <v>809.5</v>
      </c>
      <c r="V83" s="50">
        <f t="shared" si="17"/>
        <v>0</v>
      </c>
      <c r="W83" s="51">
        <f t="shared" si="17"/>
        <v>0</v>
      </c>
      <c r="X83" s="116">
        <v>391432.5</v>
      </c>
      <c r="Y83" s="124">
        <v>377070</v>
      </c>
      <c r="Z83" s="124">
        <v>14362.5</v>
      </c>
      <c r="AA83" s="124">
        <v>0</v>
      </c>
      <c r="AB83" s="125">
        <v>0</v>
      </c>
      <c r="AC83" s="37">
        <v>19050</v>
      </c>
      <c r="AD83" s="38">
        <v>19050</v>
      </c>
      <c r="AE83" s="44">
        <v>0</v>
      </c>
      <c r="AF83" s="44">
        <v>0</v>
      </c>
      <c r="AG83" s="45">
        <v>0</v>
      </c>
      <c r="AH83" s="119">
        <f t="shared" si="11"/>
        <v>410482.5</v>
      </c>
      <c r="AI83" s="124">
        <f t="shared" si="11"/>
        <v>396120</v>
      </c>
      <c r="AJ83" s="124">
        <f t="shared" si="11"/>
        <v>14362.5</v>
      </c>
      <c r="AK83" s="124">
        <f t="shared" si="10"/>
        <v>0</v>
      </c>
      <c r="AL83" s="125">
        <f t="shared" si="10"/>
        <v>0</v>
      </c>
    </row>
    <row r="84" spans="1:38" s="3" customFormat="1">
      <c r="A84" s="47" t="s">
        <v>91</v>
      </c>
      <c r="B84" s="130">
        <v>8</v>
      </c>
      <c r="C84" s="131">
        <v>2</v>
      </c>
      <c r="D84" s="132">
        <v>155661.29999999999</v>
      </c>
      <c r="E84" s="50">
        <v>148162.4</v>
      </c>
      <c r="F84" s="50">
        <v>7498.9</v>
      </c>
      <c r="G84" s="50">
        <v>0</v>
      </c>
      <c r="H84" s="51">
        <v>0</v>
      </c>
      <c r="I84" s="37"/>
      <c r="J84" s="50"/>
      <c r="K84" s="50"/>
      <c r="L84" s="50"/>
      <c r="M84" s="51"/>
      <c r="N84" s="132">
        <f t="shared" si="18"/>
        <v>155661.29999999999</v>
      </c>
      <c r="O84" s="50">
        <f t="shared" si="18"/>
        <v>148162.4</v>
      </c>
      <c r="P84" s="50">
        <f t="shared" si="18"/>
        <v>7498.9</v>
      </c>
      <c r="Q84" s="50">
        <f t="shared" si="18"/>
        <v>0</v>
      </c>
      <c r="R84" s="51">
        <f t="shared" si="18"/>
        <v>0</v>
      </c>
      <c r="S84" s="132">
        <f t="shared" si="17"/>
        <v>12429.700000000012</v>
      </c>
      <c r="T84" s="50">
        <f t="shared" si="17"/>
        <v>11637.399999999994</v>
      </c>
      <c r="U84" s="50">
        <f t="shared" si="17"/>
        <v>792.30000000000109</v>
      </c>
      <c r="V84" s="50">
        <f t="shared" si="17"/>
        <v>0</v>
      </c>
      <c r="W84" s="51">
        <f t="shared" si="17"/>
        <v>0</v>
      </c>
      <c r="X84" s="116">
        <v>168091</v>
      </c>
      <c r="Y84" s="117">
        <v>159799.79999999999</v>
      </c>
      <c r="Z84" s="117">
        <v>8291.2000000000007</v>
      </c>
      <c r="AA84" s="117">
        <v>0</v>
      </c>
      <c r="AB84" s="118">
        <v>0</v>
      </c>
      <c r="AC84" s="37">
        <v>1070</v>
      </c>
      <c r="AD84" s="50">
        <v>1070</v>
      </c>
      <c r="AE84" s="54"/>
      <c r="AF84" s="54"/>
      <c r="AG84" s="55"/>
      <c r="AH84" s="119">
        <f t="shared" si="11"/>
        <v>169161</v>
      </c>
      <c r="AI84" s="117">
        <f t="shared" si="11"/>
        <v>160869.79999999999</v>
      </c>
      <c r="AJ84" s="117">
        <f t="shared" si="11"/>
        <v>8291.2000000000007</v>
      </c>
      <c r="AK84" s="117">
        <f t="shared" si="10"/>
        <v>0</v>
      </c>
      <c r="AL84" s="118">
        <f t="shared" si="10"/>
        <v>0</v>
      </c>
    </row>
    <row r="85" spans="1:38" s="3" customFormat="1">
      <c r="A85" s="47" t="s">
        <v>92</v>
      </c>
      <c r="B85" s="130">
        <v>8</v>
      </c>
      <c r="C85" s="131">
        <v>3</v>
      </c>
      <c r="D85" s="132">
        <v>82674.2</v>
      </c>
      <c r="E85" s="50">
        <v>82674.2</v>
      </c>
      <c r="F85" s="50">
        <v>0</v>
      </c>
      <c r="G85" s="50">
        <v>0</v>
      </c>
      <c r="H85" s="51">
        <v>0</v>
      </c>
      <c r="I85" s="37"/>
      <c r="J85" s="50"/>
      <c r="K85" s="50"/>
      <c r="L85" s="50"/>
      <c r="M85" s="51"/>
      <c r="N85" s="132">
        <f t="shared" si="18"/>
        <v>82674.2</v>
      </c>
      <c r="O85" s="50">
        <f t="shared" si="18"/>
        <v>82674.2</v>
      </c>
      <c r="P85" s="50">
        <f t="shared" si="18"/>
        <v>0</v>
      </c>
      <c r="Q85" s="50">
        <f t="shared" si="18"/>
        <v>0</v>
      </c>
      <c r="R85" s="51">
        <f t="shared" si="18"/>
        <v>0</v>
      </c>
      <c r="S85" s="132">
        <f t="shared" si="17"/>
        <v>170.10000000000582</v>
      </c>
      <c r="T85" s="50">
        <f t="shared" si="17"/>
        <v>170.10000000000582</v>
      </c>
      <c r="U85" s="50">
        <f t="shared" si="17"/>
        <v>0</v>
      </c>
      <c r="V85" s="50">
        <f t="shared" si="17"/>
        <v>0</v>
      </c>
      <c r="W85" s="51">
        <f t="shared" si="17"/>
        <v>0</v>
      </c>
      <c r="X85" s="116">
        <v>82844.3</v>
      </c>
      <c r="Y85" s="117">
        <v>82844.3</v>
      </c>
      <c r="Z85" s="117">
        <v>0</v>
      </c>
      <c r="AA85" s="117">
        <v>0</v>
      </c>
      <c r="AB85" s="118">
        <v>0</v>
      </c>
      <c r="AC85" s="97">
        <v>0</v>
      </c>
      <c r="AD85" s="54"/>
      <c r="AE85" s="54"/>
      <c r="AF85" s="54"/>
      <c r="AG85" s="55"/>
      <c r="AH85" s="119">
        <f t="shared" si="11"/>
        <v>82844.3</v>
      </c>
      <c r="AI85" s="117">
        <f t="shared" si="11"/>
        <v>82844.3</v>
      </c>
      <c r="AJ85" s="117">
        <f t="shared" si="11"/>
        <v>0</v>
      </c>
      <c r="AK85" s="117">
        <f t="shared" si="10"/>
        <v>0</v>
      </c>
      <c r="AL85" s="118">
        <f t="shared" si="10"/>
        <v>0</v>
      </c>
    </row>
    <row r="86" spans="1:38" s="3" customFormat="1">
      <c r="A86" s="47" t="s">
        <v>93</v>
      </c>
      <c r="B86" s="130">
        <v>8</v>
      </c>
      <c r="C86" s="131">
        <v>4</v>
      </c>
      <c r="D86" s="132">
        <v>5642.1</v>
      </c>
      <c r="E86" s="50">
        <v>5642.1</v>
      </c>
      <c r="F86" s="50">
        <v>0</v>
      </c>
      <c r="G86" s="50">
        <v>0</v>
      </c>
      <c r="H86" s="51">
        <v>0</v>
      </c>
      <c r="I86" s="37"/>
      <c r="J86" s="50"/>
      <c r="K86" s="50"/>
      <c r="L86" s="50"/>
      <c r="M86" s="51"/>
      <c r="N86" s="132">
        <f t="shared" si="18"/>
        <v>5642.1</v>
      </c>
      <c r="O86" s="50">
        <f t="shared" si="18"/>
        <v>5642.1</v>
      </c>
      <c r="P86" s="50">
        <f t="shared" si="18"/>
        <v>0</v>
      </c>
      <c r="Q86" s="50">
        <f t="shared" si="18"/>
        <v>0</v>
      </c>
      <c r="R86" s="51">
        <f t="shared" si="18"/>
        <v>0</v>
      </c>
      <c r="S86" s="132">
        <f t="shared" si="17"/>
        <v>300</v>
      </c>
      <c r="T86" s="50">
        <f t="shared" si="17"/>
        <v>300</v>
      </c>
      <c r="U86" s="50">
        <f t="shared" si="17"/>
        <v>0</v>
      </c>
      <c r="V86" s="50">
        <f t="shared" si="17"/>
        <v>0</v>
      </c>
      <c r="W86" s="51">
        <f t="shared" si="17"/>
        <v>0</v>
      </c>
      <c r="X86" s="116">
        <v>5942.1</v>
      </c>
      <c r="Y86" s="117">
        <v>5942.1</v>
      </c>
      <c r="Z86" s="117">
        <v>0</v>
      </c>
      <c r="AA86" s="117">
        <v>0</v>
      </c>
      <c r="AB86" s="118">
        <v>0</v>
      </c>
      <c r="AC86" s="97">
        <v>0</v>
      </c>
      <c r="AD86" s="54"/>
      <c r="AE86" s="54"/>
      <c r="AF86" s="54"/>
      <c r="AG86" s="55"/>
      <c r="AH86" s="119">
        <f t="shared" si="11"/>
        <v>5942.1</v>
      </c>
      <c r="AI86" s="117">
        <f t="shared" si="11"/>
        <v>5942.1</v>
      </c>
      <c r="AJ86" s="117">
        <f t="shared" si="11"/>
        <v>0</v>
      </c>
      <c r="AK86" s="117">
        <f t="shared" si="10"/>
        <v>0</v>
      </c>
      <c r="AL86" s="118">
        <f t="shared" si="10"/>
        <v>0</v>
      </c>
    </row>
    <row r="87" spans="1:38" s="3" customFormat="1">
      <c r="A87" s="47" t="s">
        <v>94</v>
      </c>
      <c r="B87" s="130">
        <v>8</v>
      </c>
      <c r="C87" s="131">
        <v>5</v>
      </c>
      <c r="D87" s="132">
        <v>82137.600000000006</v>
      </c>
      <c r="E87" s="50">
        <v>80623.5</v>
      </c>
      <c r="F87" s="50">
        <v>1514.1</v>
      </c>
      <c r="G87" s="50">
        <v>0</v>
      </c>
      <c r="H87" s="51">
        <v>0</v>
      </c>
      <c r="I87" s="37"/>
      <c r="J87" s="50"/>
      <c r="K87" s="50"/>
      <c r="L87" s="50"/>
      <c r="M87" s="51"/>
      <c r="N87" s="132">
        <f t="shared" si="18"/>
        <v>82137.600000000006</v>
      </c>
      <c r="O87" s="50">
        <f t="shared" si="18"/>
        <v>80623.5</v>
      </c>
      <c r="P87" s="50">
        <f t="shared" si="18"/>
        <v>1514.1</v>
      </c>
      <c r="Q87" s="50">
        <f t="shared" si="18"/>
        <v>0</v>
      </c>
      <c r="R87" s="51">
        <f t="shared" si="18"/>
        <v>0</v>
      </c>
      <c r="S87" s="132">
        <f t="shared" si="17"/>
        <v>1735.6999999999971</v>
      </c>
      <c r="T87" s="50">
        <f t="shared" si="17"/>
        <v>1723</v>
      </c>
      <c r="U87" s="50">
        <f t="shared" si="17"/>
        <v>12.700000000000045</v>
      </c>
      <c r="V87" s="50">
        <f t="shared" si="17"/>
        <v>0</v>
      </c>
      <c r="W87" s="51">
        <f t="shared" si="17"/>
        <v>0</v>
      </c>
      <c r="X87" s="116">
        <v>83873.3</v>
      </c>
      <c r="Y87" s="117">
        <v>82346.5</v>
      </c>
      <c r="Z87" s="117">
        <v>1526.8</v>
      </c>
      <c r="AA87" s="117">
        <v>0</v>
      </c>
      <c r="AB87" s="118">
        <v>0</v>
      </c>
      <c r="AC87" s="37">
        <v>-470</v>
      </c>
      <c r="AD87" s="50">
        <v>-470</v>
      </c>
      <c r="AE87" s="54"/>
      <c r="AF87" s="54"/>
      <c r="AG87" s="55"/>
      <c r="AH87" s="119">
        <f t="shared" si="11"/>
        <v>83403.3</v>
      </c>
      <c r="AI87" s="117">
        <f t="shared" si="11"/>
        <v>81876.5</v>
      </c>
      <c r="AJ87" s="117">
        <f t="shared" si="11"/>
        <v>1526.8</v>
      </c>
      <c r="AK87" s="117">
        <f t="shared" si="10"/>
        <v>0</v>
      </c>
      <c r="AL87" s="118">
        <f t="shared" si="10"/>
        <v>0</v>
      </c>
    </row>
    <row r="88" spans="1:38" s="3" customFormat="1" ht="26.25">
      <c r="A88" s="47" t="s">
        <v>95</v>
      </c>
      <c r="B88" s="130">
        <v>8</v>
      </c>
      <c r="C88" s="131">
        <v>6</v>
      </c>
      <c r="D88" s="132">
        <v>23489.3</v>
      </c>
      <c r="E88" s="50">
        <v>22489.3</v>
      </c>
      <c r="F88" s="50">
        <v>1000</v>
      </c>
      <c r="G88" s="50">
        <v>0</v>
      </c>
      <c r="H88" s="51">
        <v>0</v>
      </c>
      <c r="I88" s="37"/>
      <c r="J88" s="50"/>
      <c r="K88" s="50"/>
      <c r="L88" s="50"/>
      <c r="M88" s="51"/>
      <c r="N88" s="132">
        <f t="shared" si="18"/>
        <v>23489.3</v>
      </c>
      <c r="O88" s="50">
        <f t="shared" si="18"/>
        <v>22489.3</v>
      </c>
      <c r="P88" s="50">
        <f t="shared" si="18"/>
        <v>1000</v>
      </c>
      <c r="Q88" s="50">
        <f t="shared" si="18"/>
        <v>0</v>
      </c>
      <c r="R88" s="51">
        <f t="shared" si="18"/>
        <v>0</v>
      </c>
      <c r="S88" s="132">
        <f t="shared" si="17"/>
        <v>8.5</v>
      </c>
      <c r="T88" s="50">
        <f t="shared" si="17"/>
        <v>4</v>
      </c>
      <c r="U88" s="50">
        <f t="shared" si="17"/>
        <v>4.5</v>
      </c>
      <c r="V88" s="50">
        <f t="shared" si="17"/>
        <v>0</v>
      </c>
      <c r="W88" s="51">
        <f t="shared" si="17"/>
        <v>0</v>
      </c>
      <c r="X88" s="116">
        <v>23497.8</v>
      </c>
      <c r="Y88" s="117">
        <v>22493.3</v>
      </c>
      <c r="Z88" s="117">
        <v>1004.5</v>
      </c>
      <c r="AA88" s="117">
        <v>0</v>
      </c>
      <c r="AB88" s="118">
        <v>0</v>
      </c>
      <c r="AC88" s="97">
        <v>18450</v>
      </c>
      <c r="AD88" s="54">
        <v>18450</v>
      </c>
      <c r="AE88" s="54"/>
      <c r="AF88" s="54"/>
      <c r="AG88" s="55"/>
      <c r="AH88" s="119">
        <f t="shared" si="11"/>
        <v>41947.8</v>
      </c>
      <c r="AI88" s="117">
        <f t="shared" si="11"/>
        <v>40943.300000000003</v>
      </c>
      <c r="AJ88" s="117">
        <f t="shared" si="11"/>
        <v>1004.5</v>
      </c>
      <c r="AK88" s="117">
        <f t="shared" si="10"/>
        <v>0</v>
      </c>
      <c r="AL88" s="118">
        <f t="shared" si="10"/>
        <v>0</v>
      </c>
    </row>
    <row r="89" spans="1:38" s="3" customFormat="1">
      <c r="A89" s="47" t="s">
        <v>96</v>
      </c>
      <c r="B89" s="130">
        <v>8</v>
      </c>
      <c r="C89" s="131">
        <v>7</v>
      </c>
      <c r="D89" s="132">
        <v>7040.4</v>
      </c>
      <c r="E89" s="50">
        <v>7040.4</v>
      </c>
      <c r="F89" s="50">
        <v>0</v>
      </c>
      <c r="G89" s="50">
        <v>0</v>
      </c>
      <c r="H89" s="51">
        <v>0</v>
      </c>
      <c r="I89" s="37"/>
      <c r="J89" s="50"/>
      <c r="K89" s="50"/>
      <c r="L89" s="50"/>
      <c r="M89" s="51"/>
      <c r="N89" s="132">
        <f t="shared" si="18"/>
        <v>7040.4</v>
      </c>
      <c r="O89" s="50">
        <f t="shared" si="18"/>
        <v>7040.4</v>
      </c>
      <c r="P89" s="50">
        <f t="shared" si="18"/>
        <v>0</v>
      </c>
      <c r="Q89" s="50">
        <f t="shared" si="18"/>
        <v>0</v>
      </c>
      <c r="R89" s="51">
        <f t="shared" si="18"/>
        <v>0</v>
      </c>
      <c r="S89" s="132">
        <f t="shared" si="17"/>
        <v>0</v>
      </c>
      <c r="T89" s="50">
        <f t="shared" si="17"/>
        <v>0</v>
      </c>
      <c r="U89" s="50">
        <f t="shared" si="17"/>
        <v>0</v>
      </c>
      <c r="V89" s="50">
        <f t="shared" si="17"/>
        <v>0</v>
      </c>
      <c r="W89" s="51">
        <f t="shared" si="17"/>
        <v>0</v>
      </c>
      <c r="X89" s="116">
        <v>7040.4</v>
      </c>
      <c r="Y89" s="117">
        <v>7040.4</v>
      </c>
      <c r="Z89" s="117">
        <v>0</v>
      </c>
      <c r="AA89" s="117">
        <v>0</v>
      </c>
      <c r="AB89" s="118">
        <v>0</v>
      </c>
      <c r="AC89" s="97">
        <v>0</v>
      </c>
      <c r="AD89" s="54"/>
      <c r="AE89" s="54"/>
      <c r="AF89" s="54"/>
      <c r="AG89" s="55"/>
      <c r="AH89" s="119">
        <f t="shared" si="11"/>
        <v>7040.4</v>
      </c>
      <c r="AI89" s="117">
        <f t="shared" si="11"/>
        <v>7040.4</v>
      </c>
      <c r="AJ89" s="117">
        <f t="shared" si="11"/>
        <v>0</v>
      </c>
      <c r="AK89" s="117">
        <f t="shared" si="10"/>
        <v>0</v>
      </c>
      <c r="AL89" s="118">
        <f t="shared" si="10"/>
        <v>0</v>
      </c>
    </row>
    <row r="90" spans="1:38" s="3" customFormat="1">
      <c r="A90" s="47" t="s">
        <v>54</v>
      </c>
      <c r="B90" s="130">
        <v>8</v>
      </c>
      <c r="C90" s="131">
        <v>10</v>
      </c>
      <c r="D90" s="132">
        <v>20073.599999999999</v>
      </c>
      <c r="E90" s="38">
        <v>16533.599999999999</v>
      </c>
      <c r="F90" s="38">
        <v>3540</v>
      </c>
      <c r="G90" s="38">
        <v>0</v>
      </c>
      <c r="H90" s="39">
        <v>0</v>
      </c>
      <c r="I90" s="37"/>
      <c r="J90" s="50"/>
      <c r="K90" s="50"/>
      <c r="L90" s="50"/>
      <c r="M90" s="51"/>
      <c r="N90" s="132">
        <f t="shared" si="18"/>
        <v>20073.599999999999</v>
      </c>
      <c r="O90" s="38">
        <f t="shared" si="18"/>
        <v>16533.599999999999</v>
      </c>
      <c r="P90" s="38">
        <f t="shared" si="18"/>
        <v>3540</v>
      </c>
      <c r="Q90" s="38">
        <f t="shared" si="18"/>
        <v>0</v>
      </c>
      <c r="R90" s="39">
        <f t="shared" si="18"/>
        <v>0</v>
      </c>
      <c r="S90" s="132">
        <f t="shared" si="17"/>
        <v>70</v>
      </c>
      <c r="T90" s="38">
        <f t="shared" si="17"/>
        <v>70</v>
      </c>
      <c r="U90" s="38">
        <f t="shared" si="17"/>
        <v>0</v>
      </c>
      <c r="V90" s="38">
        <f t="shared" si="17"/>
        <v>0</v>
      </c>
      <c r="W90" s="39">
        <f t="shared" si="17"/>
        <v>0</v>
      </c>
      <c r="X90" s="116">
        <v>20143.599999999999</v>
      </c>
      <c r="Y90" s="117">
        <v>16603.599999999999</v>
      </c>
      <c r="Z90" s="117">
        <v>3540</v>
      </c>
      <c r="AA90" s="117">
        <v>0</v>
      </c>
      <c r="AB90" s="118">
        <v>0</v>
      </c>
      <c r="AC90" s="97">
        <v>0</v>
      </c>
      <c r="AD90" s="54"/>
      <c r="AE90" s="54"/>
      <c r="AF90" s="54"/>
      <c r="AG90" s="55"/>
      <c r="AH90" s="119">
        <f t="shared" si="11"/>
        <v>20143.599999999999</v>
      </c>
      <c r="AI90" s="117">
        <f t="shared" si="11"/>
        <v>16603.599999999999</v>
      </c>
      <c r="AJ90" s="117">
        <f t="shared" si="11"/>
        <v>3540</v>
      </c>
      <c r="AK90" s="117">
        <f t="shared" si="10"/>
        <v>0</v>
      </c>
      <c r="AL90" s="118">
        <f t="shared" si="10"/>
        <v>0</v>
      </c>
    </row>
    <row r="91" spans="1:38" s="4" customFormat="1">
      <c r="A91" s="34" t="s">
        <v>97</v>
      </c>
      <c r="B91" s="121">
        <v>9</v>
      </c>
      <c r="C91" s="122" t="s">
        <v>21</v>
      </c>
      <c r="D91" s="129">
        <v>2911399.3</v>
      </c>
      <c r="E91" s="50">
        <v>2663417.5</v>
      </c>
      <c r="F91" s="50">
        <v>128707.2</v>
      </c>
      <c r="G91" s="50">
        <v>0</v>
      </c>
      <c r="H91" s="51">
        <v>119274.6</v>
      </c>
      <c r="I91" s="37"/>
      <c r="J91" s="38"/>
      <c r="K91" s="38"/>
      <c r="L91" s="38"/>
      <c r="M91" s="39"/>
      <c r="N91" s="129">
        <f t="shared" si="18"/>
        <v>2911399.3</v>
      </c>
      <c r="O91" s="50">
        <f t="shared" si="18"/>
        <v>2663417.5</v>
      </c>
      <c r="P91" s="50">
        <f t="shared" si="18"/>
        <v>128707.2</v>
      </c>
      <c r="Q91" s="50">
        <f t="shared" si="18"/>
        <v>0</v>
      </c>
      <c r="R91" s="51">
        <f t="shared" si="18"/>
        <v>119274.6</v>
      </c>
      <c r="S91" s="129">
        <f t="shared" si="17"/>
        <v>36909.200000000186</v>
      </c>
      <c r="T91" s="50">
        <f t="shared" si="17"/>
        <v>16430.700000000186</v>
      </c>
      <c r="U91" s="50">
        <f t="shared" si="17"/>
        <v>20478.500000000015</v>
      </c>
      <c r="V91" s="50">
        <f t="shared" si="17"/>
        <v>0</v>
      </c>
      <c r="W91" s="51">
        <f t="shared" si="17"/>
        <v>0</v>
      </c>
      <c r="X91" s="116">
        <v>2948308.5</v>
      </c>
      <c r="Y91" s="124">
        <v>2679848.2000000002</v>
      </c>
      <c r="Z91" s="124">
        <v>149185.70000000001</v>
      </c>
      <c r="AA91" s="124">
        <v>0</v>
      </c>
      <c r="AB91" s="125">
        <v>119274.6</v>
      </c>
      <c r="AC91" s="97">
        <v>0</v>
      </c>
      <c r="AD91" s="44">
        <v>0</v>
      </c>
      <c r="AE91" s="44">
        <v>0</v>
      </c>
      <c r="AF91" s="44">
        <v>0</v>
      </c>
      <c r="AG91" s="45">
        <v>0</v>
      </c>
      <c r="AH91" s="119">
        <f t="shared" si="11"/>
        <v>2948308.5</v>
      </c>
      <c r="AI91" s="124">
        <f t="shared" si="11"/>
        <v>2679848.2000000002</v>
      </c>
      <c r="AJ91" s="124">
        <f t="shared" si="11"/>
        <v>149185.70000000001</v>
      </c>
      <c r="AK91" s="124">
        <f t="shared" si="10"/>
        <v>0</v>
      </c>
      <c r="AL91" s="125">
        <f t="shared" si="10"/>
        <v>119274.6</v>
      </c>
    </row>
    <row r="92" spans="1:38" s="3" customFormat="1">
      <c r="A92" s="47" t="s">
        <v>98</v>
      </c>
      <c r="B92" s="130">
        <v>9</v>
      </c>
      <c r="C92" s="131">
        <v>2</v>
      </c>
      <c r="D92" s="132">
        <v>2183</v>
      </c>
      <c r="E92" s="50">
        <v>1566</v>
      </c>
      <c r="F92" s="50">
        <v>617</v>
      </c>
      <c r="G92" s="50">
        <v>0</v>
      </c>
      <c r="H92" s="51">
        <v>0</v>
      </c>
      <c r="I92" s="37"/>
      <c r="J92" s="50"/>
      <c r="K92" s="50"/>
      <c r="L92" s="50"/>
      <c r="M92" s="51"/>
      <c r="N92" s="132">
        <f t="shared" si="18"/>
        <v>2183</v>
      </c>
      <c r="O92" s="50">
        <f t="shared" si="18"/>
        <v>1566</v>
      </c>
      <c r="P92" s="50">
        <f t="shared" si="18"/>
        <v>617</v>
      </c>
      <c r="Q92" s="50">
        <f t="shared" si="18"/>
        <v>0</v>
      </c>
      <c r="R92" s="51">
        <f t="shared" si="18"/>
        <v>0</v>
      </c>
      <c r="S92" s="132">
        <f t="shared" si="17"/>
        <v>26</v>
      </c>
      <c r="T92" s="50">
        <f t="shared" si="17"/>
        <v>26</v>
      </c>
      <c r="U92" s="50">
        <f t="shared" si="17"/>
        <v>0</v>
      </c>
      <c r="V92" s="50">
        <f t="shared" si="17"/>
        <v>0</v>
      </c>
      <c r="W92" s="51">
        <f t="shared" si="17"/>
        <v>0</v>
      </c>
      <c r="X92" s="116">
        <v>2209</v>
      </c>
      <c r="Y92" s="117">
        <v>1592</v>
      </c>
      <c r="Z92" s="117">
        <v>617</v>
      </c>
      <c r="AA92" s="117">
        <v>0</v>
      </c>
      <c r="AB92" s="118">
        <v>0</v>
      </c>
      <c r="AC92" s="97">
        <v>0</v>
      </c>
      <c r="AD92" s="54"/>
      <c r="AE92" s="54"/>
      <c r="AF92" s="54"/>
      <c r="AG92" s="55"/>
      <c r="AH92" s="119">
        <f t="shared" si="11"/>
        <v>2209</v>
      </c>
      <c r="AI92" s="117">
        <f t="shared" si="11"/>
        <v>1592</v>
      </c>
      <c r="AJ92" s="117">
        <f t="shared" si="11"/>
        <v>617</v>
      </c>
      <c r="AK92" s="117">
        <f t="shared" si="10"/>
        <v>0</v>
      </c>
      <c r="AL92" s="118">
        <f t="shared" si="10"/>
        <v>0</v>
      </c>
    </row>
    <row r="93" spans="1:38" s="3" customFormat="1" ht="26.25">
      <c r="A93" s="47" t="s">
        <v>99</v>
      </c>
      <c r="B93" s="130">
        <v>9</v>
      </c>
      <c r="C93" s="131">
        <v>3</v>
      </c>
      <c r="D93" s="132">
        <v>282019.7</v>
      </c>
      <c r="E93" s="50">
        <v>200889.9</v>
      </c>
      <c r="F93" s="50">
        <v>81129.8</v>
      </c>
      <c r="G93" s="50">
        <v>0</v>
      </c>
      <c r="H93" s="51">
        <v>0</v>
      </c>
      <c r="I93" s="37"/>
      <c r="J93" s="50"/>
      <c r="K93" s="50"/>
      <c r="L93" s="50"/>
      <c r="M93" s="51"/>
      <c r="N93" s="132">
        <f t="shared" si="18"/>
        <v>282019.7</v>
      </c>
      <c r="O93" s="50">
        <f t="shared" si="18"/>
        <v>200889.9</v>
      </c>
      <c r="P93" s="50">
        <f t="shared" si="18"/>
        <v>81129.8</v>
      </c>
      <c r="Q93" s="50">
        <f t="shared" si="18"/>
        <v>0</v>
      </c>
      <c r="R93" s="51">
        <f t="shared" si="18"/>
        <v>0</v>
      </c>
      <c r="S93" s="132">
        <f t="shared" si="17"/>
        <v>10994</v>
      </c>
      <c r="T93" s="50">
        <f t="shared" si="17"/>
        <v>12673.700000000012</v>
      </c>
      <c r="U93" s="50">
        <f t="shared" si="17"/>
        <v>-1679.6999999999971</v>
      </c>
      <c r="V93" s="50">
        <f t="shared" si="17"/>
        <v>0</v>
      </c>
      <c r="W93" s="51">
        <f t="shared" si="17"/>
        <v>0</v>
      </c>
      <c r="X93" s="116">
        <v>293013.7</v>
      </c>
      <c r="Y93" s="117">
        <v>213563.6</v>
      </c>
      <c r="Z93" s="117">
        <v>79450.100000000006</v>
      </c>
      <c r="AA93" s="117">
        <v>0</v>
      </c>
      <c r="AB93" s="118">
        <v>0</v>
      </c>
      <c r="AC93" s="97">
        <v>0</v>
      </c>
      <c r="AD93" s="54"/>
      <c r="AE93" s="54"/>
      <c r="AF93" s="54"/>
      <c r="AG93" s="55"/>
      <c r="AH93" s="119">
        <f t="shared" si="11"/>
        <v>293013.7</v>
      </c>
      <c r="AI93" s="117">
        <f t="shared" si="11"/>
        <v>213563.6</v>
      </c>
      <c r="AJ93" s="117">
        <f t="shared" si="11"/>
        <v>79450.100000000006</v>
      </c>
      <c r="AK93" s="117">
        <f t="shared" si="10"/>
        <v>0</v>
      </c>
      <c r="AL93" s="118">
        <f t="shared" si="10"/>
        <v>0</v>
      </c>
    </row>
    <row r="94" spans="1:38" s="3" customFormat="1" ht="26.25">
      <c r="A94" s="47" t="s">
        <v>100</v>
      </c>
      <c r="B94" s="130">
        <v>9</v>
      </c>
      <c r="C94" s="131">
        <v>5</v>
      </c>
      <c r="D94" s="132">
        <v>94792.3</v>
      </c>
      <c r="E94" s="50">
        <v>49282.9</v>
      </c>
      <c r="F94" s="50">
        <v>45509.4</v>
      </c>
      <c r="G94" s="50">
        <v>0</v>
      </c>
      <c r="H94" s="51">
        <v>0</v>
      </c>
      <c r="I94" s="37"/>
      <c r="J94" s="50"/>
      <c r="K94" s="50"/>
      <c r="L94" s="50"/>
      <c r="M94" s="51"/>
      <c r="N94" s="132">
        <f t="shared" si="18"/>
        <v>94792.3</v>
      </c>
      <c r="O94" s="50">
        <f t="shared" si="18"/>
        <v>49282.9</v>
      </c>
      <c r="P94" s="50">
        <f t="shared" si="18"/>
        <v>45509.4</v>
      </c>
      <c r="Q94" s="50">
        <f t="shared" si="18"/>
        <v>0</v>
      </c>
      <c r="R94" s="51">
        <f t="shared" si="18"/>
        <v>0</v>
      </c>
      <c r="S94" s="132">
        <f t="shared" si="17"/>
        <v>-102.80000000000291</v>
      </c>
      <c r="T94" s="50">
        <f t="shared" si="17"/>
        <v>2666.4000000000015</v>
      </c>
      <c r="U94" s="50">
        <f t="shared" si="17"/>
        <v>-2769.2000000000044</v>
      </c>
      <c r="V94" s="50">
        <f t="shared" si="17"/>
        <v>0</v>
      </c>
      <c r="W94" s="51">
        <f t="shared" si="17"/>
        <v>0</v>
      </c>
      <c r="X94" s="116">
        <v>94689.5</v>
      </c>
      <c r="Y94" s="117">
        <v>51949.3</v>
      </c>
      <c r="Z94" s="117">
        <v>42740.2</v>
      </c>
      <c r="AA94" s="117">
        <v>0</v>
      </c>
      <c r="AB94" s="118">
        <v>0</v>
      </c>
      <c r="AC94" s="97">
        <v>0</v>
      </c>
      <c r="AD94" s="54"/>
      <c r="AE94" s="54"/>
      <c r="AF94" s="54"/>
      <c r="AG94" s="55"/>
      <c r="AH94" s="119">
        <f t="shared" si="11"/>
        <v>94689.5</v>
      </c>
      <c r="AI94" s="117">
        <f t="shared" si="11"/>
        <v>51949.3</v>
      </c>
      <c r="AJ94" s="117">
        <f t="shared" si="11"/>
        <v>42740.2</v>
      </c>
      <c r="AK94" s="117">
        <f t="shared" si="10"/>
        <v>0</v>
      </c>
      <c r="AL94" s="118">
        <f t="shared" si="10"/>
        <v>0</v>
      </c>
    </row>
    <row r="95" spans="1:38" s="3" customFormat="1">
      <c r="A95" s="47" t="s">
        <v>101</v>
      </c>
      <c r="B95" s="130">
        <v>9</v>
      </c>
      <c r="C95" s="131">
        <v>6</v>
      </c>
      <c r="D95" s="132">
        <v>287695.40000000002</v>
      </c>
      <c r="E95" s="50">
        <v>167069.9</v>
      </c>
      <c r="F95" s="50">
        <v>1350.9</v>
      </c>
      <c r="G95" s="50">
        <v>0</v>
      </c>
      <c r="H95" s="51">
        <v>119274.6</v>
      </c>
      <c r="I95" s="37"/>
      <c r="J95" s="50"/>
      <c r="K95" s="50"/>
      <c r="L95" s="50"/>
      <c r="M95" s="51"/>
      <c r="N95" s="132">
        <f t="shared" si="18"/>
        <v>287695.40000000002</v>
      </c>
      <c r="O95" s="50">
        <f t="shared" si="18"/>
        <v>167069.9</v>
      </c>
      <c r="P95" s="50">
        <f t="shared" si="18"/>
        <v>1350.9</v>
      </c>
      <c r="Q95" s="50">
        <f t="shared" si="18"/>
        <v>0</v>
      </c>
      <c r="R95" s="51">
        <f t="shared" si="18"/>
        <v>119274.6</v>
      </c>
      <c r="S95" s="132">
        <f t="shared" si="17"/>
        <v>84922.399999999965</v>
      </c>
      <c r="T95" s="50">
        <f t="shared" si="17"/>
        <v>59995</v>
      </c>
      <c r="U95" s="50">
        <f t="shared" si="17"/>
        <v>24927.399999999998</v>
      </c>
      <c r="V95" s="50">
        <f t="shared" si="17"/>
        <v>0</v>
      </c>
      <c r="W95" s="51">
        <f t="shared" si="17"/>
        <v>0</v>
      </c>
      <c r="X95" s="116">
        <v>372617.8</v>
      </c>
      <c r="Y95" s="117">
        <v>227064.9</v>
      </c>
      <c r="Z95" s="117">
        <v>26278.3</v>
      </c>
      <c r="AA95" s="117">
        <v>0</v>
      </c>
      <c r="AB95" s="118">
        <v>119274.6</v>
      </c>
      <c r="AC95" s="97">
        <v>0</v>
      </c>
      <c r="AD95" s="54"/>
      <c r="AE95" s="54"/>
      <c r="AF95" s="54"/>
      <c r="AG95" s="55"/>
      <c r="AH95" s="119">
        <f t="shared" si="11"/>
        <v>372617.8</v>
      </c>
      <c r="AI95" s="117">
        <f t="shared" si="11"/>
        <v>227064.9</v>
      </c>
      <c r="AJ95" s="117">
        <f t="shared" si="11"/>
        <v>26278.3</v>
      </c>
      <c r="AK95" s="117">
        <f t="shared" si="10"/>
        <v>0</v>
      </c>
      <c r="AL95" s="118">
        <f t="shared" si="10"/>
        <v>119274.6</v>
      </c>
    </row>
    <row r="96" spans="1:38" s="3" customFormat="1" ht="26.25">
      <c r="A96" s="47" t="s">
        <v>102</v>
      </c>
      <c r="B96" s="130">
        <v>9</v>
      </c>
      <c r="C96" s="131">
        <v>7</v>
      </c>
      <c r="D96" s="132">
        <v>2235237.2999999998</v>
      </c>
      <c r="E96" s="50">
        <v>2235237.2999999998</v>
      </c>
      <c r="F96" s="50">
        <v>0</v>
      </c>
      <c r="G96" s="50">
        <v>0</v>
      </c>
      <c r="H96" s="51">
        <v>0</v>
      </c>
      <c r="I96" s="37"/>
      <c r="J96" s="50"/>
      <c r="K96" s="50"/>
      <c r="L96" s="50"/>
      <c r="M96" s="51"/>
      <c r="N96" s="132">
        <f t="shared" si="18"/>
        <v>2235237.2999999998</v>
      </c>
      <c r="O96" s="50">
        <f t="shared" si="18"/>
        <v>2235237.2999999998</v>
      </c>
      <c r="P96" s="50">
        <f t="shared" si="18"/>
        <v>0</v>
      </c>
      <c r="Q96" s="50">
        <f t="shared" si="18"/>
        <v>0</v>
      </c>
      <c r="R96" s="51">
        <f t="shared" si="18"/>
        <v>0</v>
      </c>
      <c r="S96" s="132">
        <f t="shared" si="17"/>
        <v>-59075.399999999907</v>
      </c>
      <c r="T96" s="50">
        <f t="shared" si="17"/>
        <v>-59075.399999999907</v>
      </c>
      <c r="U96" s="50">
        <f t="shared" si="17"/>
        <v>0</v>
      </c>
      <c r="V96" s="50">
        <f t="shared" si="17"/>
        <v>0</v>
      </c>
      <c r="W96" s="51">
        <f t="shared" si="17"/>
        <v>0</v>
      </c>
      <c r="X96" s="116">
        <v>2176161.9</v>
      </c>
      <c r="Y96" s="117">
        <v>2176161.9</v>
      </c>
      <c r="Z96" s="117">
        <v>0</v>
      </c>
      <c r="AA96" s="117">
        <v>0</v>
      </c>
      <c r="AB96" s="118">
        <v>0</v>
      </c>
      <c r="AC96" s="97">
        <v>0</v>
      </c>
      <c r="AD96" s="54"/>
      <c r="AE96" s="54"/>
      <c r="AF96" s="54"/>
      <c r="AG96" s="55"/>
      <c r="AH96" s="119">
        <f t="shared" si="11"/>
        <v>2176161.9</v>
      </c>
      <c r="AI96" s="117">
        <f t="shared" si="11"/>
        <v>2176161.9</v>
      </c>
      <c r="AJ96" s="117">
        <f t="shared" si="11"/>
        <v>0</v>
      </c>
      <c r="AK96" s="117">
        <f t="shared" si="10"/>
        <v>0</v>
      </c>
      <c r="AL96" s="118">
        <f t="shared" si="10"/>
        <v>0</v>
      </c>
    </row>
    <row r="97" spans="1:38" s="3" customFormat="1">
      <c r="A97" s="47" t="s">
        <v>54</v>
      </c>
      <c r="B97" s="130">
        <v>9</v>
      </c>
      <c r="C97" s="131">
        <v>10</v>
      </c>
      <c r="D97" s="132">
        <v>9471.6</v>
      </c>
      <c r="E97" s="38">
        <v>9371.5</v>
      </c>
      <c r="F97" s="38">
        <v>100.1</v>
      </c>
      <c r="G97" s="38">
        <v>0</v>
      </c>
      <c r="H97" s="39">
        <v>0</v>
      </c>
      <c r="I97" s="37"/>
      <c r="J97" s="50"/>
      <c r="K97" s="50"/>
      <c r="L97" s="50"/>
      <c r="M97" s="51"/>
      <c r="N97" s="132">
        <f t="shared" si="18"/>
        <v>9471.6</v>
      </c>
      <c r="O97" s="38">
        <f t="shared" si="18"/>
        <v>9371.5</v>
      </c>
      <c r="P97" s="38">
        <f t="shared" si="18"/>
        <v>100.1</v>
      </c>
      <c r="Q97" s="38">
        <f t="shared" si="18"/>
        <v>0</v>
      </c>
      <c r="R97" s="39">
        <f t="shared" si="18"/>
        <v>0</v>
      </c>
      <c r="S97" s="132">
        <f t="shared" si="17"/>
        <v>145</v>
      </c>
      <c r="T97" s="38">
        <f t="shared" si="17"/>
        <v>145</v>
      </c>
      <c r="U97" s="38">
        <f t="shared" si="17"/>
        <v>0</v>
      </c>
      <c r="V97" s="38">
        <f t="shared" si="17"/>
        <v>0</v>
      </c>
      <c r="W97" s="39">
        <f t="shared" si="17"/>
        <v>0</v>
      </c>
      <c r="X97" s="116">
        <v>9616.6</v>
      </c>
      <c r="Y97" s="117">
        <v>9516.5</v>
      </c>
      <c r="Z97" s="117">
        <v>100.1</v>
      </c>
      <c r="AA97" s="117">
        <v>0</v>
      </c>
      <c r="AB97" s="118">
        <v>0</v>
      </c>
      <c r="AC97" s="97">
        <v>0</v>
      </c>
      <c r="AD97" s="54"/>
      <c r="AE97" s="54"/>
      <c r="AF97" s="54"/>
      <c r="AG97" s="55"/>
      <c r="AH97" s="119">
        <f t="shared" si="11"/>
        <v>9616.6</v>
      </c>
      <c r="AI97" s="117">
        <f t="shared" si="11"/>
        <v>9516.5</v>
      </c>
      <c r="AJ97" s="117">
        <f t="shared" si="11"/>
        <v>100.1</v>
      </c>
      <c r="AK97" s="117">
        <f t="shared" si="11"/>
        <v>0</v>
      </c>
      <c r="AL97" s="118">
        <f t="shared" si="11"/>
        <v>0</v>
      </c>
    </row>
    <row r="98" spans="1:38" s="4" customFormat="1">
      <c r="A98" s="34" t="s">
        <v>103</v>
      </c>
      <c r="B98" s="121">
        <v>10</v>
      </c>
      <c r="C98" s="122" t="s">
        <v>21</v>
      </c>
      <c r="D98" s="129">
        <v>5020262.9000000004</v>
      </c>
      <c r="E98" s="50">
        <v>4893540.5999999996</v>
      </c>
      <c r="F98" s="50">
        <v>14920.6</v>
      </c>
      <c r="G98" s="50">
        <v>96084.6</v>
      </c>
      <c r="H98" s="51">
        <v>15717.1</v>
      </c>
      <c r="I98" s="37">
        <f>J98</f>
        <v>600</v>
      </c>
      <c r="J98" s="38">
        <f>J103</f>
        <v>600</v>
      </c>
      <c r="K98" s="38"/>
      <c r="L98" s="38"/>
      <c r="M98" s="39"/>
      <c r="N98" s="129">
        <f t="shared" si="18"/>
        <v>5020862.9000000004</v>
      </c>
      <c r="O98" s="50">
        <f t="shared" si="18"/>
        <v>4894140.5999999996</v>
      </c>
      <c r="P98" s="50">
        <f t="shared" si="18"/>
        <v>14920.6</v>
      </c>
      <c r="Q98" s="50">
        <f t="shared" si="18"/>
        <v>96084.6</v>
      </c>
      <c r="R98" s="51">
        <f t="shared" si="18"/>
        <v>15717.1</v>
      </c>
      <c r="S98" s="129">
        <f t="shared" si="17"/>
        <v>375550.19999999925</v>
      </c>
      <c r="T98" s="50">
        <f t="shared" si="17"/>
        <v>375880.20000000019</v>
      </c>
      <c r="U98" s="50">
        <f t="shared" si="17"/>
        <v>-330</v>
      </c>
      <c r="V98" s="50">
        <f t="shared" si="17"/>
        <v>0</v>
      </c>
      <c r="W98" s="51">
        <f t="shared" si="17"/>
        <v>0</v>
      </c>
      <c r="X98" s="116">
        <v>5396413.0999999996</v>
      </c>
      <c r="Y98" s="124">
        <v>5270020.8</v>
      </c>
      <c r="Z98" s="124">
        <v>14590.6</v>
      </c>
      <c r="AA98" s="124">
        <v>96084.6</v>
      </c>
      <c r="AB98" s="125">
        <v>15717.1</v>
      </c>
      <c r="AC98" s="97">
        <v>711.80000000000018</v>
      </c>
      <c r="AD98" s="44">
        <v>711.80000000000018</v>
      </c>
      <c r="AE98" s="44">
        <v>0</v>
      </c>
      <c r="AF98" s="44">
        <v>0</v>
      </c>
      <c r="AG98" s="45">
        <v>0</v>
      </c>
      <c r="AH98" s="119">
        <f t="shared" si="11"/>
        <v>5397124.8999999994</v>
      </c>
      <c r="AI98" s="124">
        <f t="shared" si="11"/>
        <v>5270732.5999999996</v>
      </c>
      <c r="AJ98" s="124">
        <f t="shared" si="11"/>
        <v>14590.6</v>
      </c>
      <c r="AK98" s="124">
        <f t="shared" si="11"/>
        <v>96084.6</v>
      </c>
      <c r="AL98" s="125">
        <f t="shared" si="11"/>
        <v>15717.1</v>
      </c>
    </row>
    <row r="99" spans="1:38" s="3" customFormat="1">
      <c r="A99" s="47" t="s">
        <v>104</v>
      </c>
      <c r="B99" s="130">
        <v>10</v>
      </c>
      <c r="C99" s="131">
        <v>1</v>
      </c>
      <c r="D99" s="132">
        <v>839508.5</v>
      </c>
      <c r="E99" s="50">
        <v>839508.5</v>
      </c>
      <c r="F99" s="50">
        <v>0</v>
      </c>
      <c r="G99" s="50">
        <v>0</v>
      </c>
      <c r="H99" s="51">
        <v>0</v>
      </c>
      <c r="I99" s="37"/>
      <c r="J99" s="50"/>
      <c r="K99" s="50"/>
      <c r="L99" s="50"/>
      <c r="M99" s="51"/>
      <c r="N99" s="132">
        <f t="shared" si="18"/>
        <v>839508.5</v>
      </c>
      <c r="O99" s="50">
        <f t="shared" si="18"/>
        <v>839508.5</v>
      </c>
      <c r="P99" s="50">
        <f t="shared" si="18"/>
        <v>0</v>
      </c>
      <c r="Q99" s="50">
        <f t="shared" si="18"/>
        <v>0</v>
      </c>
      <c r="R99" s="51">
        <f t="shared" si="18"/>
        <v>0</v>
      </c>
      <c r="S99" s="132">
        <f t="shared" si="17"/>
        <v>5326.5999999999767</v>
      </c>
      <c r="T99" s="50">
        <f t="shared" si="17"/>
        <v>5326.5999999999767</v>
      </c>
      <c r="U99" s="50">
        <f t="shared" si="17"/>
        <v>0</v>
      </c>
      <c r="V99" s="50">
        <f t="shared" si="17"/>
        <v>0</v>
      </c>
      <c r="W99" s="51">
        <f t="shared" si="17"/>
        <v>0</v>
      </c>
      <c r="X99" s="116">
        <v>844835.1</v>
      </c>
      <c r="Y99" s="117">
        <v>844835.1</v>
      </c>
      <c r="Z99" s="117">
        <v>0</v>
      </c>
      <c r="AA99" s="117">
        <v>0</v>
      </c>
      <c r="AB99" s="118">
        <v>0</v>
      </c>
      <c r="AC99" s="97">
        <v>711.80000000000018</v>
      </c>
      <c r="AD99" s="54">
        <v>711.80000000000018</v>
      </c>
      <c r="AE99" s="54"/>
      <c r="AF99" s="54"/>
      <c r="AG99" s="55"/>
      <c r="AH99" s="119">
        <f t="shared" si="11"/>
        <v>845546.9</v>
      </c>
      <c r="AI99" s="117">
        <f t="shared" si="11"/>
        <v>845546.9</v>
      </c>
      <c r="AJ99" s="117">
        <f t="shared" si="11"/>
        <v>0</v>
      </c>
      <c r="AK99" s="117">
        <f t="shared" si="11"/>
        <v>0</v>
      </c>
      <c r="AL99" s="118">
        <f t="shared" si="11"/>
        <v>0</v>
      </c>
    </row>
    <row r="100" spans="1:38" s="3" customFormat="1">
      <c r="A100" s="47" t="s">
        <v>105</v>
      </c>
      <c r="B100" s="130">
        <v>10</v>
      </c>
      <c r="C100" s="131">
        <v>3</v>
      </c>
      <c r="D100" s="132">
        <v>283226.90000000002</v>
      </c>
      <c r="E100" s="50">
        <v>268441</v>
      </c>
      <c r="F100" s="50">
        <v>14785.9</v>
      </c>
      <c r="G100" s="50">
        <v>0</v>
      </c>
      <c r="H100" s="51">
        <v>0</v>
      </c>
      <c r="I100" s="37"/>
      <c r="J100" s="50"/>
      <c r="K100" s="50"/>
      <c r="L100" s="50"/>
      <c r="M100" s="51"/>
      <c r="N100" s="132">
        <f t="shared" si="18"/>
        <v>283226.90000000002</v>
      </c>
      <c r="O100" s="50">
        <f t="shared" si="18"/>
        <v>268441</v>
      </c>
      <c r="P100" s="50">
        <f t="shared" si="18"/>
        <v>14785.9</v>
      </c>
      <c r="Q100" s="50">
        <f t="shared" si="18"/>
        <v>0</v>
      </c>
      <c r="R100" s="51">
        <f t="shared" si="18"/>
        <v>0</v>
      </c>
      <c r="S100" s="132">
        <f t="shared" si="17"/>
        <v>3687</v>
      </c>
      <c r="T100" s="50">
        <f t="shared" si="17"/>
        <v>4017</v>
      </c>
      <c r="U100" s="50">
        <f t="shared" si="17"/>
        <v>-330</v>
      </c>
      <c r="V100" s="50">
        <f t="shared" si="17"/>
        <v>0</v>
      </c>
      <c r="W100" s="51">
        <f t="shared" si="17"/>
        <v>0</v>
      </c>
      <c r="X100" s="116">
        <v>286913.90000000002</v>
      </c>
      <c r="Y100" s="117">
        <v>272458</v>
      </c>
      <c r="Z100" s="117">
        <v>14455.9</v>
      </c>
      <c r="AA100" s="117">
        <v>0</v>
      </c>
      <c r="AB100" s="118">
        <v>0</v>
      </c>
      <c r="AC100" s="97">
        <v>0</v>
      </c>
      <c r="AD100" s="54"/>
      <c r="AE100" s="54"/>
      <c r="AF100" s="54"/>
      <c r="AG100" s="55"/>
      <c r="AH100" s="119">
        <f t="shared" si="11"/>
        <v>286913.90000000002</v>
      </c>
      <c r="AI100" s="117">
        <f t="shared" si="11"/>
        <v>272458</v>
      </c>
      <c r="AJ100" s="117">
        <f t="shared" si="11"/>
        <v>14455.9</v>
      </c>
      <c r="AK100" s="117">
        <f t="shared" si="11"/>
        <v>0</v>
      </c>
      <c r="AL100" s="118">
        <f t="shared" si="11"/>
        <v>0</v>
      </c>
    </row>
    <row r="101" spans="1:38" s="3" customFormat="1" ht="26.25">
      <c r="A101" s="47" t="s">
        <v>106</v>
      </c>
      <c r="B101" s="130">
        <v>10</v>
      </c>
      <c r="C101" s="131">
        <v>6</v>
      </c>
      <c r="D101" s="132">
        <v>50000</v>
      </c>
      <c r="E101" s="50">
        <v>50000</v>
      </c>
      <c r="F101" s="50">
        <v>0</v>
      </c>
      <c r="G101" s="50">
        <v>0</v>
      </c>
      <c r="H101" s="51">
        <v>0</v>
      </c>
      <c r="I101" s="37"/>
      <c r="J101" s="50"/>
      <c r="K101" s="50"/>
      <c r="L101" s="50"/>
      <c r="M101" s="51"/>
      <c r="N101" s="132">
        <f t="shared" si="18"/>
        <v>50000</v>
      </c>
      <c r="O101" s="50">
        <f t="shared" si="18"/>
        <v>50000</v>
      </c>
      <c r="P101" s="50">
        <f t="shared" si="18"/>
        <v>0</v>
      </c>
      <c r="Q101" s="50">
        <f t="shared" si="18"/>
        <v>0</v>
      </c>
      <c r="R101" s="51">
        <f t="shared" si="18"/>
        <v>0</v>
      </c>
      <c r="S101" s="132">
        <f t="shared" si="17"/>
        <v>0</v>
      </c>
      <c r="T101" s="50">
        <f t="shared" si="17"/>
        <v>0</v>
      </c>
      <c r="U101" s="50">
        <f t="shared" si="17"/>
        <v>0</v>
      </c>
      <c r="V101" s="50">
        <f t="shared" si="17"/>
        <v>0</v>
      </c>
      <c r="W101" s="51">
        <f t="shared" si="17"/>
        <v>0</v>
      </c>
      <c r="X101" s="116">
        <v>50000</v>
      </c>
      <c r="Y101" s="117">
        <v>50000</v>
      </c>
      <c r="Z101" s="117">
        <v>0</v>
      </c>
      <c r="AA101" s="117">
        <v>0</v>
      </c>
      <c r="AB101" s="118">
        <v>0</v>
      </c>
      <c r="AC101" s="97">
        <v>0</v>
      </c>
      <c r="AD101" s="54"/>
      <c r="AE101" s="54"/>
      <c r="AF101" s="54"/>
      <c r="AG101" s="55"/>
      <c r="AH101" s="119">
        <f t="shared" si="11"/>
        <v>50000</v>
      </c>
      <c r="AI101" s="117">
        <f t="shared" si="11"/>
        <v>50000</v>
      </c>
      <c r="AJ101" s="117">
        <f t="shared" si="11"/>
        <v>0</v>
      </c>
      <c r="AK101" s="117">
        <f t="shared" si="11"/>
        <v>0</v>
      </c>
      <c r="AL101" s="118">
        <f t="shared" si="11"/>
        <v>0</v>
      </c>
    </row>
    <row r="102" spans="1:38" s="3" customFormat="1">
      <c r="A102" s="47" t="s">
        <v>54</v>
      </c>
      <c r="B102" s="130">
        <v>10</v>
      </c>
      <c r="C102" s="131">
        <v>10</v>
      </c>
      <c r="D102" s="132">
        <v>12657.4</v>
      </c>
      <c r="E102" s="50">
        <v>12522.7</v>
      </c>
      <c r="F102" s="50">
        <v>134.69999999999999</v>
      </c>
      <c r="G102" s="50">
        <v>0</v>
      </c>
      <c r="H102" s="51">
        <v>0</v>
      </c>
      <c r="I102" s="37"/>
      <c r="J102" s="50"/>
      <c r="K102" s="50"/>
      <c r="L102" s="50"/>
      <c r="M102" s="51"/>
      <c r="N102" s="132">
        <f t="shared" si="18"/>
        <v>12657.4</v>
      </c>
      <c r="O102" s="50">
        <f t="shared" si="18"/>
        <v>12522.7</v>
      </c>
      <c r="P102" s="50">
        <f t="shared" si="18"/>
        <v>134.69999999999999</v>
      </c>
      <c r="Q102" s="50">
        <f t="shared" si="18"/>
        <v>0</v>
      </c>
      <c r="R102" s="51">
        <f t="shared" si="18"/>
        <v>0</v>
      </c>
      <c r="S102" s="132">
        <f t="shared" si="17"/>
        <v>71.200000000000728</v>
      </c>
      <c r="T102" s="50">
        <f t="shared" si="17"/>
        <v>71.199999999998909</v>
      </c>
      <c r="U102" s="50">
        <f t="shared" si="17"/>
        <v>0</v>
      </c>
      <c r="V102" s="50">
        <f t="shared" si="17"/>
        <v>0</v>
      </c>
      <c r="W102" s="51">
        <f t="shared" si="17"/>
        <v>0</v>
      </c>
      <c r="X102" s="116">
        <v>12728.6</v>
      </c>
      <c r="Y102" s="117">
        <v>12593.9</v>
      </c>
      <c r="Z102" s="117">
        <v>134.69999999999999</v>
      </c>
      <c r="AA102" s="117">
        <v>0</v>
      </c>
      <c r="AB102" s="118">
        <v>0</v>
      </c>
      <c r="AC102" s="97">
        <v>0</v>
      </c>
      <c r="AD102" s="54"/>
      <c r="AE102" s="54"/>
      <c r="AF102" s="54"/>
      <c r="AG102" s="55"/>
      <c r="AH102" s="119">
        <f t="shared" ref="AH102:AL152" si="19">X102+AC102</f>
        <v>12728.6</v>
      </c>
      <c r="AI102" s="117">
        <f t="shared" si="19"/>
        <v>12593.9</v>
      </c>
      <c r="AJ102" s="117">
        <f t="shared" si="19"/>
        <v>134.69999999999999</v>
      </c>
      <c r="AK102" s="117">
        <f t="shared" si="19"/>
        <v>0</v>
      </c>
      <c r="AL102" s="118">
        <f t="shared" si="19"/>
        <v>0</v>
      </c>
    </row>
    <row r="103" spans="1:38" s="3" customFormat="1" ht="26.25">
      <c r="A103" s="47" t="s">
        <v>107</v>
      </c>
      <c r="B103" s="130">
        <v>10</v>
      </c>
      <c r="C103" s="131">
        <v>11</v>
      </c>
      <c r="D103" s="132">
        <v>185098.2</v>
      </c>
      <c r="E103" s="50">
        <v>169381.1</v>
      </c>
      <c r="F103" s="50">
        <v>0</v>
      </c>
      <c r="G103" s="50">
        <v>0</v>
      </c>
      <c r="H103" s="51">
        <v>15717.1</v>
      </c>
      <c r="I103" s="37">
        <f>J103</f>
        <v>600</v>
      </c>
      <c r="J103" s="50">
        <v>600</v>
      </c>
      <c r="K103" s="50"/>
      <c r="L103" s="50"/>
      <c r="M103" s="51"/>
      <c r="N103" s="132">
        <f t="shared" si="18"/>
        <v>185698.2</v>
      </c>
      <c r="O103" s="50">
        <f t="shared" si="18"/>
        <v>169981.1</v>
      </c>
      <c r="P103" s="50">
        <f t="shared" si="18"/>
        <v>0</v>
      </c>
      <c r="Q103" s="50">
        <f t="shared" si="18"/>
        <v>0</v>
      </c>
      <c r="R103" s="51">
        <f t="shared" si="18"/>
        <v>15717.1</v>
      </c>
      <c r="S103" s="132">
        <f t="shared" si="17"/>
        <v>4572.5</v>
      </c>
      <c r="T103" s="50">
        <f t="shared" si="17"/>
        <v>4572.5</v>
      </c>
      <c r="U103" s="50">
        <f t="shared" si="17"/>
        <v>0</v>
      </c>
      <c r="V103" s="50">
        <f t="shared" si="17"/>
        <v>0</v>
      </c>
      <c r="W103" s="51">
        <f t="shared" si="17"/>
        <v>0</v>
      </c>
      <c r="X103" s="116">
        <v>190270.7</v>
      </c>
      <c r="Y103" s="117">
        <v>174553.60000000001</v>
      </c>
      <c r="Z103" s="117">
        <v>0</v>
      </c>
      <c r="AA103" s="117">
        <v>0</v>
      </c>
      <c r="AB103" s="118">
        <v>15717.1</v>
      </c>
      <c r="AC103" s="97">
        <v>0</v>
      </c>
      <c r="AD103" s="54"/>
      <c r="AE103" s="54"/>
      <c r="AF103" s="54"/>
      <c r="AG103" s="55"/>
      <c r="AH103" s="119">
        <f t="shared" si="19"/>
        <v>190270.7</v>
      </c>
      <c r="AI103" s="117">
        <f t="shared" si="19"/>
        <v>174553.60000000001</v>
      </c>
      <c r="AJ103" s="117">
        <f t="shared" si="19"/>
        <v>0</v>
      </c>
      <c r="AK103" s="117">
        <f t="shared" si="19"/>
        <v>0</v>
      </c>
      <c r="AL103" s="118">
        <f t="shared" si="19"/>
        <v>15717.1</v>
      </c>
    </row>
    <row r="104" spans="1:38" s="3" customFormat="1">
      <c r="A104" s="47" t="s">
        <v>108</v>
      </c>
      <c r="B104" s="130">
        <v>10</v>
      </c>
      <c r="C104" s="131">
        <v>13</v>
      </c>
      <c r="D104" s="132">
        <v>26666</v>
      </c>
      <c r="E104" s="50">
        <v>26666</v>
      </c>
      <c r="F104" s="50">
        <v>0</v>
      </c>
      <c r="G104" s="50">
        <v>0</v>
      </c>
      <c r="H104" s="51">
        <v>0</v>
      </c>
      <c r="I104" s="37"/>
      <c r="J104" s="50"/>
      <c r="K104" s="50"/>
      <c r="L104" s="50"/>
      <c r="M104" s="51"/>
      <c r="N104" s="132">
        <f t="shared" si="18"/>
        <v>26666</v>
      </c>
      <c r="O104" s="50">
        <f t="shared" si="18"/>
        <v>26666</v>
      </c>
      <c r="P104" s="50">
        <f t="shared" si="18"/>
        <v>0</v>
      </c>
      <c r="Q104" s="50">
        <f t="shared" si="18"/>
        <v>0</v>
      </c>
      <c r="R104" s="51">
        <f t="shared" si="18"/>
        <v>0</v>
      </c>
      <c r="S104" s="132">
        <f t="shared" si="17"/>
        <v>-1326.5999999999985</v>
      </c>
      <c r="T104" s="50">
        <f t="shared" si="17"/>
        <v>-1326.5999999999985</v>
      </c>
      <c r="U104" s="50">
        <f t="shared" si="17"/>
        <v>0</v>
      </c>
      <c r="V104" s="50">
        <f t="shared" si="17"/>
        <v>0</v>
      </c>
      <c r="W104" s="51">
        <f t="shared" si="17"/>
        <v>0</v>
      </c>
      <c r="X104" s="116">
        <v>25339.4</v>
      </c>
      <c r="Y104" s="117">
        <v>25339.4</v>
      </c>
      <c r="Z104" s="117">
        <v>0</v>
      </c>
      <c r="AA104" s="117">
        <v>0</v>
      </c>
      <c r="AB104" s="118">
        <v>0</v>
      </c>
      <c r="AC104" s="97">
        <v>0</v>
      </c>
      <c r="AD104" s="54"/>
      <c r="AE104" s="54"/>
      <c r="AF104" s="54"/>
      <c r="AG104" s="55"/>
      <c r="AH104" s="119">
        <f t="shared" si="19"/>
        <v>25339.4</v>
      </c>
      <c r="AI104" s="117">
        <f t="shared" si="19"/>
        <v>25339.4</v>
      </c>
      <c r="AJ104" s="117">
        <f t="shared" si="19"/>
        <v>0</v>
      </c>
      <c r="AK104" s="117">
        <f t="shared" si="19"/>
        <v>0</v>
      </c>
      <c r="AL104" s="118">
        <f t="shared" si="19"/>
        <v>0</v>
      </c>
    </row>
    <row r="105" spans="1:38" s="3" customFormat="1" ht="51.75">
      <c r="A105" s="47" t="s">
        <v>109</v>
      </c>
      <c r="B105" s="130">
        <v>10</v>
      </c>
      <c r="C105" s="131">
        <v>18</v>
      </c>
      <c r="D105" s="132">
        <v>1400</v>
      </c>
      <c r="E105" s="50">
        <v>1400</v>
      </c>
      <c r="F105" s="50">
        <v>0</v>
      </c>
      <c r="G105" s="50">
        <v>0</v>
      </c>
      <c r="H105" s="51">
        <v>0</v>
      </c>
      <c r="I105" s="37"/>
      <c r="J105" s="50"/>
      <c r="K105" s="50"/>
      <c r="L105" s="50"/>
      <c r="M105" s="51"/>
      <c r="N105" s="132">
        <f t="shared" si="18"/>
        <v>1400</v>
      </c>
      <c r="O105" s="50">
        <f t="shared" si="18"/>
        <v>1400</v>
      </c>
      <c r="P105" s="50">
        <f t="shared" si="18"/>
        <v>0</v>
      </c>
      <c r="Q105" s="50">
        <f t="shared" si="18"/>
        <v>0</v>
      </c>
      <c r="R105" s="51">
        <f t="shared" si="18"/>
        <v>0</v>
      </c>
      <c r="S105" s="132">
        <f t="shared" si="17"/>
        <v>-178</v>
      </c>
      <c r="T105" s="50">
        <f t="shared" si="17"/>
        <v>-178</v>
      </c>
      <c r="U105" s="50">
        <f t="shared" si="17"/>
        <v>0</v>
      </c>
      <c r="V105" s="50">
        <f t="shared" si="17"/>
        <v>0</v>
      </c>
      <c r="W105" s="51">
        <f t="shared" si="17"/>
        <v>0</v>
      </c>
      <c r="X105" s="116">
        <v>1222</v>
      </c>
      <c r="Y105" s="117">
        <v>1222</v>
      </c>
      <c r="Z105" s="117">
        <v>0</v>
      </c>
      <c r="AA105" s="117">
        <v>0</v>
      </c>
      <c r="AB105" s="118">
        <v>0</v>
      </c>
      <c r="AC105" s="97">
        <v>0</v>
      </c>
      <c r="AD105" s="54"/>
      <c r="AE105" s="54"/>
      <c r="AF105" s="54"/>
      <c r="AG105" s="55"/>
      <c r="AH105" s="119">
        <f t="shared" si="19"/>
        <v>1222</v>
      </c>
      <c r="AI105" s="117">
        <f t="shared" si="19"/>
        <v>1222</v>
      </c>
      <c r="AJ105" s="117">
        <f t="shared" si="19"/>
        <v>0</v>
      </c>
      <c r="AK105" s="117">
        <f t="shared" si="19"/>
        <v>0</v>
      </c>
      <c r="AL105" s="118">
        <f t="shared" si="19"/>
        <v>0</v>
      </c>
    </row>
    <row r="106" spans="1:38" s="3" customFormat="1">
      <c r="A106" s="47" t="s">
        <v>110</v>
      </c>
      <c r="B106" s="130">
        <v>10</v>
      </c>
      <c r="C106" s="131">
        <v>20</v>
      </c>
      <c r="D106" s="132">
        <v>96084.6</v>
      </c>
      <c r="E106" s="50">
        <v>0</v>
      </c>
      <c r="F106" s="50">
        <v>0</v>
      </c>
      <c r="G106" s="50">
        <v>96084.6</v>
      </c>
      <c r="H106" s="51">
        <v>0</v>
      </c>
      <c r="I106" s="37"/>
      <c r="J106" s="50"/>
      <c r="K106" s="50"/>
      <c r="L106" s="50"/>
      <c r="M106" s="51"/>
      <c r="N106" s="132">
        <f t="shared" si="18"/>
        <v>96084.6</v>
      </c>
      <c r="O106" s="50">
        <f t="shared" si="18"/>
        <v>0</v>
      </c>
      <c r="P106" s="50">
        <f t="shared" si="18"/>
        <v>0</v>
      </c>
      <c r="Q106" s="50">
        <f t="shared" si="18"/>
        <v>96084.6</v>
      </c>
      <c r="R106" s="51">
        <f t="shared" si="18"/>
        <v>0</v>
      </c>
      <c r="S106" s="132">
        <f t="shared" si="17"/>
        <v>0</v>
      </c>
      <c r="T106" s="50">
        <f t="shared" si="17"/>
        <v>0</v>
      </c>
      <c r="U106" s="50">
        <f t="shared" si="17"/>
        <v>0</v>
      </c>
      <c r="V106" s="50">
        <f t="shared" si="17"/>
        <v>0</v>
      </c>
      <c r="W106" s="51">
        <f t="shared" si="17"/>
        <v>0</v>
      </c>
      <c r="X106" s="116">
        <v>96084.6</v>
      </c>
      <c r="Y106" s="117">
        <v>0</v>
      </c>
      <c r="Z106" s="117">
        <v>0</v>
      </c>
      <c r="AA106" s="117">
        <v>96084.6</v>
      </c>
      <c r="AB106" s="118">
        <v>0</v>
      </c>
      <c r="AC106" s="97">
        <v>0</v>
      </c>
      <c r="AD106" s="54"/>
      <c r="AE106" s="54"/>
      <c r="AF106" s="54"/>
      <c r="AG106" s="55"/>
      <c r="AH106" s="119">
        <f t="shared" si="19"/>
        <v>96084.6</v>
      </c>
      <c r="AI106" s="117">
        <f t="shared" si="19"/>
        <v>0</v>
      </c>
      <c r="AJ106" s="117">
        <f t="shared" si="19"/>
        <v>0</v>
      </c>
      <c r="AK106" s="117">
        <f t="shared" si="19"/>
        <v>96084.6</v>
      </c>
      <c r="AL106" s="118">
        <f t="shared" si="19"/>
        <v>0</v>
      </c>
    </row>
    <row r="107" spans="1:38" s="3" customFormat="1" ht="26.25">
      <c r="A107" s="47" t="s">
        <v>111</v>
      </c>
      <c r="B107" s="130">
        <v>10</v>
      </c>
      <c r="C107" s="131">
        <v>21</v>
      </c>
      <c r="D107" s="132">
        <v>1910768.5</v>
      </c>
      <c r="E107" s="50">
        <v>1910768.5</v>
      </c>
      <c r="F107" s="50">
        <v>0</v>
      </c>
      <c r="G107" s="50">
        <v>0</v>
      </c>
      <c r="H107" s="51">
        <v>0</v>
      </c>
      <c r="I107" s="37"/>
      <c r="J107" s="50"/>
      <c r="K107" s="50"/>
      <c r="L107" s="50"/>
      <c r="M107" s="51"/>
      <c r="N107" s="132">
        <f t="shared" si="18"/>
        <v>1910768.5</v>
      </c>
      <c r="O107" s="50">
        <f t="shared" si="18"/>
        <v>1910768.5</v>
      </c>
      <c r="P107" s="50">
        <f t="shared" si="18"/>
        <v>0</v>
      </c>
      <c r="Q107" s="50">
        <f t="shared" si="18"/>
        <v>0</v>
      </c>
      <c r="R107" s="51">
        <f t="shared" si="18"/>
        <v>0</v>
      </c>
      <c r="S107" s="132">
        <f t="shared" si="17"/>
        <v>-130919.5</v>
      </c>
      <c r="T107" s="50">
        <f t="shared" si="17"/>
        <v>-130919.5</v>
      </c>
      <c r="U107" s="50">
        <f t="shared" si="17"/>
        <v>0</v>
      </c>
      <c r="V107" s="50">
        <f t="shared" si="17"/>
        <v>0</v>
      </c>
      <c r="W107" s="51">
        <f t="shared" si="17"/>
        <v>0</v>
      </c>
      <c r="X107" s="116">
        <v>1779849</v>
      </c>
      <c r="Y107" s="117">
        <v>1779849</v>
      </c>
      <c r="Z107" s="117">
        <v>0</v>
      </c>
      <c r="AA107" s="117">
        <v>0</v>
      </c>
      <c r="AB107" s="118">
        <v>0</v>
      </c>
      <c r="AC107" s="97">
        <v>0</v>
      </c>
      <c r="AD107" s="54"/>
      <c r="AE107" s="54"/>
      <c r="AF107" s="54"/>
      <c r="AG107" s="55"/>
      <c r="AH107" s="119">
        <f t="shared" si="19"/>
        <v>1779849</v>
      </c>
      <c r="AI107" s="117">
        <f t="shared" si="19"/>
        <v>1779849</v>
      </c>
      <c r="AJ107" s="117">
        <f t="shared" si="19"/>
        <v>0</v>
      </c>
      <c r="AK107" s="117">
        <f t="shared" si="19"/>
        <v>0</v>
      </c>
      <c r="AL107" s="118">
        <f t="shared" si="19"/>
        <v>0</v>
      </c>
    </row>
    <row r="108" spans="1:38" s="3" customFormat="1" ht="26.25">
      <c r="A108" s="47" t="s">
        <v>112</v>
      </c>
      <c r="B108" s="130">
        <v>10</v>
      </c>
      <c r="C108" s="131">
        <v>23</v>
      </c>
      <c r="D108" s="132">
        <v>1081431.3</v>
      </c>
      <c r="E108" s="50">
        <v>1081431.3</v>
      </c>
      <c r="F108" s="50">
        <v>0</v>
      </c>
      <c r="G108" s="50">
        <v>0</v>
      </c>
      <c r="H108" s="51">
        <v>0</v>
      </c>
      <c r="I108" s="37"/>
      <c r="J108" s="50"/>
      <c r="K108" s="50"/>
      <c r="L108" s="50"/>
      <c r="M108" s="51"/>
      <c r="N108" s="132">
        <f t="shared" si="18"/>
        <v>1081431.3</v>
      </c>
      <c r="O108" s="50">
        <f t="shared" si="18"/>
        <v>1081431.3</v>
      </c>
      <c r="P108" s="50">
        <f t="shared" si="18"/>
        <v>0</v>
      </c>
      <c r="Q108" s="50">
        <f t="shared" si="18"/>
        <v>0</v>
      </c>
      <c r="R108" s="51">
        <f t="shared" si="18"/>
        <v>0</v>
      </c>
      <c r="S108" s="132">
        <f t="shared" ref="S108:W139" si="20">X108-N108</f>
        <v>140054.09999999986</v>
      </c>
      <c r="T108" s="50">
        <f t="shared" si="20"/>
        <v>140054.09999999986</v>
      </c>
      <c r="U108" s="50">
        <f t="shared" si="20"/>
        <v>0</v>
      </c>
      <c r="V108" s="50">
        <f t="shared" si="20"/>
        <v>0</v>
      </c>
      <c r="W108" s="51">
        <f t="shared" si="20"/>
        <v>0</v>
      </c>
      <c r="X108" s="116">
        <v>1221485.3999999999</v>
      </c>
      <c r="Y108" s="117">
        <v>1221485.3999999999</v>
      </c>
      <c r="Z108" s="117">
        <v>0</v>
      </c>
      <c r="AA108" s="117">
        <v>0</v>
      </c>
      <c r="AB108" s="118">
        <v>0</v>
      </c>
      <c r="AC108" s="97">
        <v>0</v>
      </c>
      <c r="AD108" s="54"/>
      <c r="AE108" s="54"/>
      <c r="AF108" s="54"/>
      <c r="AG108" s="55"/>
      <c r="AH108" s="119">
        <f t="shared" si="19"/>
        <v>1221485.3999999999</v>
      </c>
      <c r="AI108" s="117">
        <f t="shared" si="19"/>
        <v>1221485.3999999999</v>
      </c>
      <c r="AJ108" s="117">
        <f t="shared" si="19"/>
        <v>0</v>
      </c>
      <c r="AK108" s="117">
        <f t="shared" si="19"/>
        <v>0</v>
      </c>
      <c r="AL108" s="118">
        <f t="shared" si="19"/>
        <v>0</v>
      </c>
    </row>
    <row r="109" spans="1:38" s="3" customFormat="1" ht="26.25">
      <c r="A109" s="47" t="s">
        <v>113</v>
      </c>
      <c r="B109" s="130">
        <v>10</v>
      </c>
      <c r="C109" s="131">
        <v>24</v>
      </c>
      <c r="D109" s="132">
        <v>471520</v>
      </c>
      <c r="E109" s="50">
        <v>471520</v>
      </c>
      <c r="F109" s="50">
        <v>0</v>
      </c>
      <c r="G109" s="50">
        <v>0</v>
      </c>
      <c r="H109" s="51">
        <v>0</v>
      </c>
      <c r="I109" s="37"/>
      <c r="J109" s="50"/>
      <c r="K109" s="50"/>
      <c r="L109" s="50"/>
      <c r="M109" s="51"/>
      <c r="N109" s="132">
        <f t="shared" si="18"/>
        <v>471520</v>
      </c>
      <c r="O109" s="50">
        <f t="shared" si="18"/>
        <v>471520</v>
      </c>
      <c r="P109" s="50">
        <f t="shared" si="18"/>
        <v>0</v>
      </c>
      <c r="Q109" s="50">
        <f t="shared" si="18"/>
        <v>0</v>
      </c>
      <c r="R109" s="51">
        <f t="shared" si="18"/>
        <v>0</v>
      </c>
      <c r="S109" s="132">
        <f t="shared" si="20"/>
        <v>354262.9</v>
      </c>
      <c r="T109" s="50">
        <f t="shared" si="20"/>
        <v>354262.9</v>
      </c>
      <c r="U109" s="50">
        <f t="shared" si="20"/>
        <v>0</v>
      </c>
      <c r="V109" s="50">
        <f t="shared" si="20"/>
        <v>0</v>
      </c>
      <c r="W109" s="51">
        <f t="shared" si="20"/>
        <v>0</v>
      </c>
      <c r="X109" s="116">
        <v>825782.9</v>
      </c>
      <c r="Y109" s="117">
        <v>825782.9</v>
      </c>
      <c r="Z109" s="117">
        <v>0</v>
      </c>
      <c r="AA109" s="117">
        <v>0</v>
      </c>
      <c r="AB109" s="118">
        <v>0</v>
      </c>
      <c r="AC109" s="97">
        <v>0</v>
      </c>
      <c r="AD109" s="54"/>
      <c r="AE109" s="54"/>
      <c r="AF109" s="54"/>
      <c r="AG109" s="55"/>
      <c r="AH109" s="119">
        <f t="shared" si="19"/>
        <v>825782.9</v>
      </c>
      <c r="AI109" s="117">
        <f t="shared" si="19"/>
        <v>825782.9</v>
      </c>
      <c r="AJ109" s="117">
        <f t="shared" si="19"/>
        <v>0</v>
      </c>
      <c r="AK109" s="117">
        <f t="shared" si="19"/>
        <v>0</v>
      </c>
      <c r="AL109" s="118">
        <f t="shared" si="19"/>
        <v>0</v>
      </c>
    </row>
    <row r="110" spans="1:38" s="3" customFormat="1" ht="26.25">
      <c r="A110" s="47" t="s">
        <v>84</v>
      </c>
      <c r="B110" s="130">
        <v>10</v>
      </c>
      <c r="C110" s="131">
        <v>25</v>
      </c>
      <c r="D110" s="132">
        <v>61901.5</v>
      </c>
      <c r="E110" s="38">
        <v>61901.5</v>
      </c>
      <c r="F110" s="38">
        <v>0</v>
      </c>
      <c r="G110" s="38">
        <v>0</v>
      </c>
      <c r="H110" s="39">
        <v>0</v>
      </c>
      <c r="I110" s="37"/>
      <c r="J110" s="50"/>
      <c r="K110" s="50"/>
      <c r="L110" s="50"/>
      <c r="M110" s="51"/>
      <c r="N110" s="132">
        <f t="shared" si="18"/>
        <v>61901.5</v>
      </c>
      <c r="O110" s="38">
        <f t="shared" si="18"/>
        <v>61901.5</v>
      </c>
      <c r="P110" s="38">
        <f t="shared" si="18"/>
        <v>0</v>
      </c>
      <c r="Q110" s="38">
        <f t="shared" si="18"/>
        <v>0</v>
      </c>
      <c r="R110" s="39">
        <f t="shared" si="18"/>
        <v>0</v>
      </c>
      <c r="S110" s="132">
        <f t="shared" si="20"/>
        <v>0</v>
      </c>
      <c r="T110" s="38">
        <f t="shared" si="20"/>
        <v>0</v>
      </c>
      <c r="U110" s="38">
        <f t="shared" si="20"/>
        <v>0</v>
      </c>
      <c r="V110" s="38">
        <f t="shared" si="20"/>
        <v>0</v>
      </c>
      <c r="W110" s="39">
        <f t="shared" si="20"/>
        <v>0</v>
      </c>
      <c r="X110" s="116">
        <v>61901.5</v>
      </c>
      <c r="Y110" s="117">
        <v>61901.5</v>
      </c>
      <c r="Z110" s="117">
        <v>0</v>
      </c>
      <c r="AA110" s="117">
        <v>0</v>
      </c>
      <c r="AB110" s="118">
        <v>0</v>
      </c>
      <c r="AC110" s="97">
        <v>0</v>
      </c>
      <c r="AD110" s="54"/>
      <c r="AE110" s="54"/>
      <c r="AF110" s="54"/>
      <c r="AG110" s="55"/>
      <c r="AH110" s="119">
        <f t="shared" si="19"/>
        <v>61901.5</v>
      </c>
      <c r="AI110" s="117">
        <f t="shared" si="19"/>
        <v>61901.5</v>
      </c>
      <c r="AJ110" s="117">
        <f t="shared" si="19"/>
        <v>0</v>
      </c>
      <c r="AK110" s="117">
        <f t="shared" si="19"/>
        <v>0</v>
      </c>
      <c r="AL110" s="118">
        <f t="shared" si="19"/>
        <v>0</v>
      </c>
    </row>
    <row r="111" spans="1:38" s="4" customFormat="1" ht="26.25">
      <c r="A111" s="34" t="s">
        <v>114</v>
      </c>
      <c r="B111" s="121">
        <v>11</v>
      </c>
      <c r="C111" s="122" t="s">
        <v>21</v>
      </c>
      <c r="D111" s="129">
        <v>1921102.3</v>
      </c>
      <c r="E111" s="50">
        <v>823167.5</v>
      </c>
      <c r="F111" s="50">
        <v>54867.6</v>
      </c>
      <c r="G111" s="50">
        <v>46000</v>
      </c>
      <c r="H111" s="51">
        <v>1017067.2</v>
      </c>
      <c r="I111" s="37"/>
      <c r="J111" s="38"/>
      <c r="K111" s="38"/>
      <c r="L111" s="38"/>
      <c r="M111" s="39"/>
      <c r="N111" s="129">
        <f t="shared" si="18"/>
        <v>1921102.3</v>
      </c>
      <c r="O111" s="50">
        <f t="shared" si="18"/>
        <v>823167.5</v>
      </c>
      <c r="P111" s="50">
        <f t="shared" si="18"/>
        <v>54867.6</v>
      </c>
      <c r="Q111" s="50">
        <f t="shared" si="18"/>
        <v>46000</v>
      </c>
      <c r="R111" s="51">
        <f t="shared" si="18"/>
        <v>1017067.2</v>
      </c>
      <c r="S111" s="129">
        <f t="shared" si="20"/>
        <v>120783.89999999991</v>
      </c>
      <c r="T111" s="38">
        <f t="shared" si="20"/>
        <v>97628.900000000023</v>
      </c>
      <c r="U111" s="38">
        <f t="shared" si="20"/>
        <v>10200</v>
      </c>
      <c r="V111" s="38">
        <f t="shared" si="20"/>
        <v>12955</v>
      </c>
      <c r="W111" s="39">
        <f t="shared" si="20"/>
        <v>0</v>
      </c>
      <c r="X111" s="116">
        <v>2041886.2</v>
      </c>
      <c r="Y111" s="124">
        <v>920796.4</v>
      </c>
      <c r="Z111" s="124">
        <v>65067.6</v>
      </c>
      <c r="AA111" s="124">
        <v>58955</v>
      </c>
      <c r="AB111" s="125">
        <v>1017067.2</v>
      </c>
      <c r="AC111" s="37">
        <v>138000</v>
      </c>
      <c r="AD111" s="38">
        <v>138000</v>
      </c>
      <c r="AE111" s="44">
        <v>0</v>
      </c>
      <c r="AF111" s="44">
        <v>0</v>
      </c>
      <c r="AG111" s="45">
        <v>0</v>
      </c>
      <c r="AH111" s="119">
        <f t="shared" si="19"/>
        <v>2179886.2000000002</v>
      </c>
      <c r="AI111" s="124">
        <f t="shared" si="19"/>
        <v>1058796.3999999999</v>
      </c>
      <c r="AJ111" s="124">
        <f t="shared" si="19"/>
        <v>65067.6</v>
      </c>
      <c r="AK111" s="124">
        <f t="shared" si="19"/>
        <v>58955</v>
      </c>
      <c r="AL111" s="125">
        <f t="shared" si="19"/>
        <v>1017067.2</v>
      </c>
    </row>
    <row r="112" spans="1:38" s="3" customFormat="1">
      <c r="A112" s="47" t="s">
        <v>115</v>
      </c>
      <c r="B112" s="130">
        <v>11</v>
      </c>
      <c r="C112" s="131">
        <v>1</v>
      </c>
      <c r="D112" s="132">
        <v>1242024.1000000001</v>
      </c>
      <c r="E112" s="50">
        <v>776252.4</v>
      </c>
      <c r="F112" s="50">
        <v>53617.599999999999</v>
      </c>
      <c r="G112" s="50">
        <v>46000</v>
      </c>
      <c r="H112" s="51">
        <v>386154.1</v>
      </c>
      <c r="I112" s="37"/>
      <c r="J112" s="50"/>
      <c r="K112" s="50"/>
      <c r="L112" s="50"/>
      <c r="M112" s="51"/>
      <c r="N112" s="132">
        <f t="shared" si="18"/>
        <v>1242024.1000000001</v>
      </c>
      <c r="O112" s="50">
        <f t="shared" si="18"/>
        <v>776252.4</v>
      </c>
      <c r="P112" s="50">
        <f t="shared" si="18"/>
        <v>53617.599999999999</v>
      </c>
      <c r="Q112" s="50">
        <f t="shared" si="18"/>
        <v>46000</v>
      </c>
      <c r="R112" s="51">
        <f t="shared" si="18"/>
        <v>386154.1</v>
      </c>
      <c r="S112" s="132">
        <f t="shared" si="20"/>
        <v>120783.89999999991</v>
      </c>
      <c r="T112" s="50">
        <f t="shared" si="20"/>
        <v>97628.900000000023</v>
      </c>
      <c r="U112" s="50">
        <f t="shared" si="20"/>
        <v>10200</v>
      </c>
      <c r="V112" s="50">
        <f t="shared" si="20"/>
        <v>12955</v>
      </c>
      <c r="W112" s="51">
        <f t="shared" si="20"/>
        <v>0</v>
      </c>
      <c r="X112" s="116">
        <v>1362808</v>
      </c>
      <c r="Y112" s="117">
        <v>873881.3</v>
      </c>
      <c r="Z112" s="117">
        <v>63817.599999999999</v>
      </c>
      <c r="AA112" s="117">
        <v>58955</v>
      </c>
      <c r="AB112" s="118">
        <v>386154.1</v>
      </c>
      <c r="AC112" s="37">
        <v>138000</v>
      </c>
      <c r="AD112" s="50">
        <v>138000</v>
      </c>
      <c r="AE112" s="54"/>
      <c r="AF112" s="54"/>
      <c r="AG112" s="55"/>
      <c r="AH112" s="119">
        <f t="shared" si="19"/>
        <v>1500808</v>
      </c>
      <c r="AI112" s="117">
        <f t="shared" si="19"/>
        <v>1011881.3</v>
      </c>
      <c r="AJ112" s="117">
        <f t="shared" si="19"/>
        <v>63817.599999999999</v>
      </c>
      <c r="AK112" s="117">
        <f t="shared" si="19"/>
        <v>58955</v>
      </c>
      <c r="AL112" s="118">
        <f t="shared" si="19"/>
        <v>386154.1</v>
      </c>
    </row>
    <row r="113" spans="1:38" s="3" customFormat="1">
      <c r="A113" s="47" t="s">
        <v>116</v>
      </c>
      <c r="B113" s="130">
        <v>11</v>
      </c>
      <c r="C113" s="131">
        <v>2</v>
      </c>
      <c r="D113" s="132">
        <v>15213</v>
      </c>
      <c r="E113" s="50">
        <v>14905</v>
      </c>
      <c r="F113" s="50">
        <v>0</v>
      </c>
      <c r="G113" s="50">
        <v>0</v>
      </c>
      <c r="H113" s="51">
        <v>308</v>
      </c>
      <c r="I113" s="37"/>
      <c r="J113" s="50"/>
      <c r="K113" s="50"/>
      <c r="L113" s="50"/>
      <c r="M113" s="51"/>
      <c r="N113" s="132">
        <f t="shared" si="18"/>
        <v>15213</v>
      </c>
      <c r="O113" s="50">
        <f t="shared" si="18"/>
        <v>14905</v>
      </c>
      <c r="P113" s="50">
        <f t="shared" si="18"/>
        <v>0</v>
      </c>
      <c r="Q113" s="50">
        <f t="shared" si="18"/>
        <v>0</v>
      </c>
      <c r="R113" s="51">
        <f t="shared" si="18"/>
        <v>308</v>
      </c>
      <c r="S113" s="132">
        <f t="shared" si="20"/>
        <v>0</v>
      </c>
      <c r="T113" s="50">
        <f t="shared" si="20"/>
        <v>0</v>
      </c>
      <c r="U113" s="50">
        <f t="shared" si="20"/>
        <v>0</v>
      </c>
      <c r="V113" s="50">
        <f t="shared" si="20"/>
        <v>0</v>
      </c>
      <c r="W113" s="51">
        <f t="shared" si="20"/>
        <v>0</v>
      </c>
      <c r="X113" s="116">
        <v>15213</v>
      </c>
      <c r="Y113" s="117">
        <v>14905</v>
      </c>
      <c r="Z113" s="117">
        <v>0</v>
      </c>
      <c r="AA113" s="117">
        <v>0</v>
      </c>
      <c r="AB113" s="118">
        <v>308</v>
      </c>
      <c r="AC113" s="97">
        <v>0</v>
      </c>
      <c r="AD113" s="54"/>
      <c r="AE113" s="54"/>
      <c r="AF113" s="54"/>
      <c r="AG113" s="55"/>
      <c r="AH113" s="119">
        <f t="shared" si="19"/>
        <v>15213</v>
      </c>
      <c r="AI113" s="117">
        <f t="shared" si="19"/>
        <v>14905</v>
      </c>
      <c r="AJ113" s="117">
        <f t="shared" si="19"/>
        <v>0</v>
      </c>
      <c r="AK113" s="117">
        <f t="shared" si="19"/>
        <v>0</v>
      </c>
      <c r="AL113" s="118">
        <f t="shared" si="19"/>
        <v>308</v>
      </c>
    </row>
    <row r="114" spans="1:38" s="3" customFormat="1">
      <c r="A114" s="47" t="s">
        <v>117</v>
      </c>
      <c r="B114" s="130">
        <v>11</v>
      </c>
      <c r="C114" s="131">
        <v>4</v>
      </c>
      <c r="D114" s="132">
        <v>15472.5</v>
      </c>
      <c r="E114" s="50">
        <v>15472.5</v>
      </c>
      <c r="F114" s="50">
        <v>0</v>
      </c>
      <c r="G114" s="50">
        <v>0</v>
      </c>
      <c r="H114" s="51">
        <v>0</v>
      </c>
      <c r="I114" s="37"/>
      <c r="J114" s="50"/>
      <c r="K114" s="50"/>
      <c r="L114" s="50"/>
      <c r="M114" s="51"/>
      <c r="N114" s="132">
        <f t="shared" si="18"/>
        <v>15472.5</v>
      </c>
      <c r="O114" s="50">
        <f t="shared" si="18"/>
        <v>15472.5</v>
      </c>
      <c r="P114" s="50">
        <f t="shared" si="18"/>
        <v>0</v>
      </c>
      <c r="Q114" s="50">
        <f t="shared" si="18"/>
        <v>0</v>
      </c>
      <c r="R114" s="51">
        <f t="shared" si="18"/>
        <v>0</v>
      </c>
      <c r="S114" s="132">
        <f t="shared" si="20"/>
        <v>0</v>
      </c>
      <c r="T114" s="50">
        <f t="shared" si="20"/>
        <v>0</v>
      </c>
      <c r="U114" s="50">
        <f t="shared" si="20"/>
        <v>0</v>
      </c>
      <c r="V114" s="50">
        <f t="shared" si="20"/>
        <v>0</v>
      </c>
      <c r="W114" s="51">
        <f t="shared" si="20"/>
        <v>0</v>
      </c>
      <c r="X114" s="116">
        <v>15472.5</v>
      </c>
      <c r="Y114" s="117">
        <v>15472.5</v>
      </c>
      <c r="Z114" s="117">
        <v>0</v>
      </c>
      <c r="AA114" s="117">
        <v>0</v>
      </c>
      <c r="AB114" s="118">
        <v>0</v>
      </c>
      <c r="AC114" s="97">
        <v>0</v>
      </c>
      <c r="AD114" s="54"/>
      <c r="AE114" s="54"/>
      <c r="AF114" s="54"/>
      <c r="AG114" s="55"/>
      <c r="AH114" s="119">
        <f t="shared" si="19"/>
        <v>15472.5</v>
      </c>
      <c r="AI114" s="117">
        <f t="shared" si="19"/>
        <v>15472.5</v>
      </c>
      <c r="AJ114" s="117">
        <f t="shared" si="19"/>
        <v>0</v>
      </c>
      <c r="AK114" s="117">
        <f t="shared" si="19"/>
        <v>0</v>
      </c>
      <c r="AL114" s="118">
        <f t="shared" si="19"/>
        <v>0</v>
      </c>
    </row>
    <row r="115" spans="1:38" s="3" customFormat="1" ht="39">
      <c r="A115" s="47" t="s">
        <v>118</v>
      </c>
      <c r="B115" s="130">
        <v>11</v>
      </c>
      <c r="C115" s="131">
        <v>5</v>
      </c>
      <c r="D115" s="132">
        <v>630605.1</v>
      </c>
      <c r="E115" s="50"/>
      <c r="F115" s="50">
        <v>0</v>
      </c>
      <c r="G115" s="50">
        <v>0</v>
      </c>
      <c r="H115" s="51">
        <v>630605.1</v>
      </c>
      <c r="I115" s="37"/>
      <c r="J115" s="50"/>
      <c r="K115" s="50"/>
      <c r="L115" s="50"/>
      <c r="M115" s="51"/>
      <c r="N115" s="132">
        <f t="shared" si="18"/>
        <v>630605.1</v>
      </c>
      <c r="O115" s="50">
        <f t="shared" si="18"/>
        <v>0</v>
      </c>
      <c r="P115" s="50">
        <f t="shared" si="18"/>
        <v>0</v>
      </c>
      <c r="Q115" s="50">
        <f t="shared" si="18"/>
        <v>0</v>
      </c>
      <c r="R115" s="51">
        <f t="shared" si="18"/>
        <v>630605.1</v>
      </c>
      <c r="S115" s="132">
        <f t="shared" si="20"/>
        <v>0</v>
      </c>
      <c r="T115" s="50">
        <f t="shared" si="20"/>
        <v>0</v>
      </c>
      <c r="U115" s="50">
        <f t="shared" si="20"/>
        <v>0</v>
      </c>
      <c r="V115" s="50">
        <f t="shared" si="20"/>
        <v>0</v>
      </c>
      <c r="W115" s="51">
        <f t="shared" si="20"/>
        <v>0</v>
      </c>
      <c r="X115" s="116">
        <v>630605.1</v>
      </c>
      <c r="Y115" s="117">
        <v>0</v>
      </c>
      <c r="Z115" s="117">
        <v>0</v>
      </c>
      <c r="AA115" s="117">
        <v>0</v>
      </c>
      <c r="AB115" s="118">
        <v>630605.1</v>
      </c>
      <c r="AC115" s="97">
        <v>0</v>
      </c>
      <c r="AD115" s="54"/>
      <c r="AE115" s="54"/>
      <c r="AF115" s="54"/>
      <c r="AG115" s="55"/>
      <c r="AH115" s="119">
        <f t="shared" si="19"/>
        <v>630605.1</v>
      </c>
      <c r="AI115" s="117">
        <f t="shared" si="19"/>
        <v>0</v>
      </c>
      <c r="AJ115" s="117">
        <f t="shared" si="19"/>
        <v>0</v>
      </c>
      <c r="AK115" s="117">
        <f t="shared" si="19"/>
        <v>0</v>
      </c>
      <c r="AL115" s="118">
        <f t="shared" si="19"/>
        <v>630605.1</v>
      </c>
    </row>
    <row r="116" spans="1:38" s="3" customFormat="1">
      <c r="A116" s="47" t="s">
        <v>54</v>
      </c>
      <c r="B116" s="130">
        <v>11</v>
      </c>
      <c r="C116" s="131">
        <v>10</v>
      </c>
      <c r="D116" s="132">
        <v>17787.599999999999</v>
      </c>
      <c r="E116" s="38">
        <v>16537.599999999999</v>
      </c>
      <c r="F116" s="38">
        <v>1250</v>
      </c>
      <c r="G116" s="38">
        <v>0</v>
      </c>
      <c r="H116" s="39">
        <v>0</v>
      </c>
      <c r="I116" s="37"/>
      <c r="J116" s="50"/>
      <c r="K116" s="50"/>
      <c r="L116" s="50"/>
      <c r="M116" s="51"/>
      <c r="N116" s="132">
        <f t="shared" si="18"/>
        <v>17787.599999999999</v>
      </c>
      <c r="O116" s="38">
        <f t="shared" si="18"/>
        <v>16537.599999999999</v>
      </c>
      <c r="P116" s="38">
        <f t="shared" si="18"/>
        <v>1250</v>
      </c>
      <c r="Q116" s="38">
        <f t="shared" si="18"/>
        <v>0</v>
      </c>
      <c r="R116" s="39">
        <f t="shared" si="18"/>
        <v>0</v>
      </c>
      <c r="S116" s="132">
        <f t="shared" si="20"/>
        <v>0</v>
      </c>
      <c r="T116" s="38">
        <f t="shared" si="20"/>
        <v>0</v>
      </c>
      <c r="U116" s="38">
        <f t="shared" si="20"/>
        <v>0</v>
      </c>
      <c r="V116" s="38">
        <f t="shared" si="20"/>
        <v>0</v>
      </c>
      <c r="W116" s="39">
        <f t="shared" si="20"/>
        <v>0</v>
      </c>
      <c r="X116" s="116">
        <v>17787.599999999999</v>
      </c>
      <c r="Y116" s="117">
        <v>16537.599999999999</v>
      </c>
      <c r="Z116" s="117">
        <v>1250</v>
      </c>
      <c r="AA116" s="117">
        <v>0</v>
      </c>
      <c r="AB116" s="118">
        <v>0</v>
      </c>
      <c r="AC116" s="97">
        <v>0</v>
      </c>
      <c r="AD116" s="54"/>
      <c r="AE116" s="54"/>
      <c r="AF116" s="54"/>
      <c r="AG116" s="55"/>
      <c r="AH116" s="119">
        <f t="shared" si="19"/>
        <v>17787.599999999999</v>
      </c>
      <c r="AI116" s="117">
        <f t="shared" si="19"/>
        <v>16537.599999999999</v>
      </c>
      <c r="AJ116" s="117">
        <f t="shared" si="19"/>
        <v>1250</v>
      </c>
      <c r="AK116" s="117">
        <f t="shared" si="19"/>
        <v>0</v>
      </c>
      <c r="AL116" s="118">
        <f t="shared" si="19"/>
        <v>0</v>
      </c>
    </row>
    <row r="117" spans="1:38" s="4" customFormat="1" ht="14.25" customHeight="1">
      <c r="A117" s="34" t="s">
        <v>119</v>
      </c>
      <c r="B117" s="121">
        <v>12</v>
      </c>
      <c r="C117" s="122" t="s">
        <v>21</v>
      </c>
      <c r="D117" s="129">
        <v>424571.37</v>
      </c>
      <c r="E117" s="50">
        <v>67636.600000000006</v>
      </c>
      <c r="F117" s="50">
        <v>5739.8</v>
      </c>
      <c r="G117" s="50">
        <v>317300</v>
      </c>
      <c r="H117" s="51">
        <v>33895</v>
      </c>
      <c r="I117" s="37"/>
      <c r="J117" s="38"/>
      <c r="K117" s="38"/>
      <c r="L117" s="38"/>
      <c r="M117" s="39"/>
      <c r="N117" s="129">
        <f t="shared" si="18"/>
        <v>424571.37</v>
      </c>
      <c r="O117" s="50">
        <f t="shared" si="18"/>
        <v>67636.600000000006</v>
      </c>
      <c r="P117" s="50">
        <f t="shared" si="18"/>
        <v>5739.8</v>
      </c>
      <c r="Q117" s="50">
        <f t="shared" si="18"/>
        <v>317300</v>
      </c>
      <c r="R117" s="51">
        <f t="shared" si="18"/>
        <v>33895</v>
      </c>
      <c r="S117" s="129">
        <f t="shared" si="20"/>
        <v>109154.72999999998</v>
      </c>
      <c r="T117" s="50">
        <f t="shared" si="20"/>
        <v>-9701.5000000000073</v>
      </c>
      <c r="U117" s="50">
        <f t="shared" si="20"/>
        <v>2082.8000000000002</v>
      </c>
      <c r="V117" s="50">
        <f t="shared" si="20"/>
        <v>116773.40000000002</v>
      </c>
      <c r="W117" s="51">
        <f t="shared" si="20"/>
        <v>0</v>
      </c>
      <c r="X117" s="116">
        <v>533726.1</v>
      </c>
      <c r="Y117" s="124">
        <v>57935.1</v>
      </c>
      <c r="Z117" s="124">
        <v>7822.6</v>
      </c>
      <c r="AA117" s="124">
        <v>434073.4</v>
      </c>
      <c r="AB117" s="125">
        <v>33895</v>
      </c>
      <c r="AC117" s="37">
        <v>25000</v>
      </c>
      <c r="AD117" s="38">
        <v>0</v>
      </c>
      <c r="AE117" s="38">
        <v>0</v>
      </c>
      <c r="AF117" s="38">
        <v>25000</v>
      </c>
      <c r="AG117" s="45">
        <v>0</v>
      </c>
      <c r="AH117" s="119">
        <f t="shared" si="19"/>
        <v>558726.1</v>
      </c>
      <c r="AI117" s="124">
        <f t="shared" si="19"/>
        <v>57935.1</v>
      </c>
      <c r="AJ117" s="124">
        <f t="shared" si="19"/>
        <v>7822.6</v>
      </c>
      <c r="AK117" s="124">
        <f t="shared" si="19"/>
        <v>459073.4</v>
      </c>
      <c r="AL117" s="125">
        <f t="shared" si="19"/>
        <v>33895</v>
      </c>
    </row>
    <row r="118" spans="1:38" s="3" customFormat="1" ht="14.25" customHeight="1">
      <c r="A118" s="47" t="s">
        <v>120</v>
      </c>
      <c r="B118" s="130">
        <v>12</v>
      </c>
      <c r="C118" s="131">
        <v>1</v>
      </c>
      <c r="D118" s="132">
        <v>173565.27</v>
      </c>
      <c r="E118" s="50">
        <v>40460.1</v>
      </c>
      <c r="F118" s="50">
        <v>5036.8</v>
      </c>
      <c r="G118" s="50">
        <v>125851.7</v>
      </c>
      <c r="H118" s="51">
        <v>2216.6999999999998</v>
      </c>
      <c r="I118" s="37"/>
      <c r="J118" s="50"/>
      <c r="K118" s="50"/>
      <c r="L118" s="50"/>
      <c r="M118" s="51"/>
      <c r="N118" s="132">
        <f t="shared" si="18"/>
        <v>173565.27</v>
      </c>
      <c r="O118" s="50">
        <f t="shared" si="18"/>
        <v>40460.1</v>
      </c>
      <c r="P118" s="50">
        <f t="shared" si="18"/>
        <v>5036.8</v>
      </c>
      <c r="Q118" s="50">
        <f t="shared" si="18"/>
        <v>125851.7</v>
      </c>
      <c r="R118" s="51">
        <f t="shared" si="18"/>
        <v>2216.6999999999998</v>
      </c>
      <c r="S118" s="132" t="s">
        <v>121</v>
      </c>
      <c r="T118" s="50">
        <f t="shared" si="20"/>
        <v>-9943.5</v>
      </c>
      <c r="U118" s="50">
        <f t="shared" si="20"/>
        <v>1139.8000000000002</v>
      </c>
      <c r="V118" s="50">
        <f t="shared" si="20"/>
        <v>81107.099999999991</v>
      </c>
      <c r="W118" s="51">
        <f t="shared" si="20"/>
        <v>0</v>
      </c>
      <c r="X118" s="116">
        <v>245868.7</v>
      </c>
      <c r="Y118" s="117">
        <v>30516.6</v>
      </c>
      <c r="Z118" s="117">
        <v>6176.6</v>
      </c>
      <c r="AA118" s="117">
        <v>206958.8</v>
      </c>
      <c r="AB118" s="118">
        <v>2216.6999999999998</v>
      </c>
      <c r="AC118" s="37">
        <v>25000</v>
      </c>
      <c r="AD118" s="50"/>
      <c r="AE118" s="50"/>
      <c r="AF118" s="50">
        <v>25000</v>
      </c>
      <c r="AG118" s="55"/>
      <c r="AH118" s="119">
        <f t="shared" si="19"/>
        <v>270868.7</v>
      </c>
      <c r="AI118" s="117">
        <f t="shared" si="19"/>
        <v>30516.6</v>
      </c>
      <c r="AJ118" s="117">
        <f t="shared" si="19"/>
        <v>6176.6</v>
      </c>
      <c r="AK118" s="117">
        <f t="shared" si="19"/>
        <v>231958.8</v>
      </c>
      <c r="AL118" s="118">
        <f t="shared" si="19"/>
        <v>2216.6999999999998</v>
      </c>
    </row>
    <row r="119" spans="1:38" s="3" customFormat="1" ht="15" customHeight="1">
      <c r="A119" s="47" t="s">
        <v>122</v>
      </c>
      <c r="B119" s="130">
        <v>12</v>
      </c>
      <c r="C119" s="131">
        <v>3</v>
      </c>
      <c r="D119" s="132">
        <v>50005.3</v>
      </c>
      <c r="E119" s="50">
        <v>17474</v>
      </c>
      <c r="F119" s="50">
        <v>703</v>
      </c>
      <c r="G119" s="50">
        <v>150</v>
      </c>
      <c r="H119" s="51">
        <v>31678.3</v>
      </c>
      <c r="I119" s="37"/>
      <c r="J119" s="50"/>
      <c r="K119" s="50"/>
      <c r="L119" s="50"/>
      <c r="M119" s="51"/>
      <c r="N119" s="132">
        <f t="shared" si="18"/>
        <v>50005.3</v>
      </c>
      <c r="O119" s="50">
        <f t="shared" si="18"/>
        <v>17474</v>
      </c>
      <c r="P119" s="50">
        <f t="shared" si="18"/>
        <v>703</v>
      </c>
      <c r="Q119" s="50">
        <f t="shared" si="18"/>
        <v>150</v>
      </c>
      <c r="R119" s="51">
        <f t="shared" si="18"/>
        <v>31678.3</v>
      </c>
      <c r="S119" s="132">
        <f t="shared" si="20"/>
        <v>943</v>
      </c>
      <c r="T119" s="50">
        <f t="shared" si="20"/>
        <v>0</v>
      </c>
      <c r="U119" s="50">
        <f t="shared" si="20"/>
        <v>943</v>
      </c>
      <c r="V119" s="50">
        <f t="shared" si="20"/>
        <v>0</v>
      </c>
      <c r="W119" s="51">
        <f t="shared" si="20"/>
        <v>0</v>
      </c>
      <c r="X119" s="116">
        <v>50948.3</v>
      </c>
      <c r="Y119" s="117">
        <v>17474</v>
      </c>
      <c r="Z119" s="117">
        <v>1646</v>
      </c>
      <c r="AA119" s="117">
        <v>150</v>
      </c>
      <c r="AB119" s="118">
        <v>31678.3</v>
      </c>
      <c r="AC119" s="97">
        <v>0</v>
      </c>
      <c r="AD119" s="54"/>
      <c r="AE119" s="54"/>
      <c r="AF119" s="54"/>
      <c r="AG119" s="55"/>
      <c r="AH119" s="119">
        <f t="shared" si="19"/>
        <v>50948.3</v>
      </c>
      <c r="AI119" s="117">
        <f t="shared" si="19"/>
        <v>17474</v>
      </c>
      <c r="AJ119" s="117">
        <f t="shared" si="19"/>
        <v>1646</v>
      </c>
      <c r="AK119" s="117">
        <f t="shared" si="19"/>
        <v>150</v>
      </c>
      <c r="AL119" s="118">
        <f t="shared" si="19"/>
        <v>31678.3</v>
      </c>
    </row>
    <row r="120" spans="1:38" s="3" customFormat="1">
      <c r="A120" s="47" t="s">
        <v>54</v>
      </c>
      <c r="B120" s="130">
        <v>12</v>
      </c>
      <c r="C120" s="131">
        <v>10</v>
      </c>
      <c r="D120" s="132">
        <v>200800.5</v>
      </c>
      <c r="E120" s="50">
        <v>9502.2000000000007</v>
      </c>
      <c r="F120" s="50">
        <v>0</v>
      </c>
      <c r="G120" s="50">
        <v>191298.3</v>
      </c>
      <c r="H120" s="51">
        <v>0</v>
      </c>
      <c r="I120" s="37"/>
      <c r="J120" s="50"/>
      <c r="K120" s="50"/>
      <c r="L120" s="50"/>
      <c r="M120" s="51"/>
      <c r="N120" s="132">
        <f t="shared" si="18"/>
        <v>200800.5</v>
      </c>
      <c r="O120" s="50">
        <f t="shared" si="18"/>
        <v>9502.2000000000007</v>
      </c>
      <c r="P120" s="50">
        <f t="shared" si="18"/>
        <v>0</v>
      </c>
      <c r="Q120" s="50">
        <f t="shared" si="18"/>
        <v>191298.3</v>
      </c>
      <c r="R120" s="51">
        <f t="shared" si="18"/>
        <v>0</v>
      </c>
      <c r="S120" s="132">
        <f t="shared" si="20"/>
        <v>35908.299999999988</v>
      </c>
      <c r="T120" s="50">
        <f t="shared" si="20"/>
        <v>242</v>
      </c>
      <c r="U120" s="50">
        <f t="shared" si="20"/>
        <v>0</v>
      </c>
      <c r="V120" s="50">
        <f t="shared" si="20"/>
        <v>35666.300000000017</v>
      </c>
      <c r="W120" s="51">
        <f t="shared" si="20"/>
        <v>0</v>
      </c>
      <c r="X120" s="116">
        <v>236708.8</v>
      </c>
      <c r="Y120" s="117">
        <v>9744.2000000000007</v>
      </c>
      <c r="Z120" s="117">
        <v>0</v>
      </c>
      <c r="AA120" s="117">
        <v>226964.6</v>
      </c>
      <c r="AB120" s="118">
        <v>0</v>
      </c>
      <c r="AC120" s="97">
        <v>0</v>
      </c>
      <c r="AD120" s="54"/>
      <c r="AE120" s="54"/>
      <c r="AF120" s="54"/>
      <c r="AG120" s="55"/>
      <c r="AH120" s="119">
        <f t="shared" si="19"/>
        <v>236708.8</v>
      </c>
      <c r="AI120" s="117">
        <f t="shared" si="19"/>
        <v>9744.2000000000007</v>
      </c>
      <c r="AJ120" s="117">
        <f t="shared" si="19"/>
        <v>0</v>
      </c>
      <c r="AK120" s="117">
        <f t="shared" si="19"/>
        <v>226964.6</v>
      </c>
      <c r="AL120" s="118">
        <f t="shared" si="19"/>
        <v>0</v>
      </c>
    </row>
    <row r="121" spans="1:38" s="3" customFormat="1" ht="26.25">
      <c r="A121" s="47" t="s">
        <v>123</v>
      </c>
      <c r="B121" s="130">
        <v>12</v>
      </c>
      <c r="C121" s="131">
        <v>25</v>
      </c>
      <c r="D121" s="132">
        <v>200.3</v>
      </c>
      <c r="E121" s="38">
        <v>200.3</v>
      </c>
      <c r="F121" s="38">
        <v>0</v>
      </c>
      <c r="G121" s="38">
        <v>0</v>
      </c>
      <c r="H121" s="39">
        <v>0</v>
      </c>
      <c r="I121" s="37"/>
      <c r="J121" s="50"/>
      <c r="K121" s="50"/>
      <c r="L121" s="50"/>
      <c r="M121" s="51"/>
      <c r="N121" s="132">
        <f t="shared" si="18"/>
        <v>200.3</v>
      </c>
      <c r="O121" s="38">
        <f t="shared" si="18"/>
        <v>200.3</v>
      </c>
      <c r="P121" s="38">
        <f t="shared" si="18"/>
        <v>0</v>
      </c>
      <c r="Q121" s="38">
        <f t="shared" si="18"/>
        <v>0</v>
      </c>
      <c r="R121" s="39">
        <f t="shared" si="18"/>
        <v>0</v>
      </c>
      <c r="S121" s="132">
        <f t="shared" si="20"/>
        <v>0</v>
      </c>
      <c r="T121" s="38">
        <f t="shared" si="20"/>
        <v>0</v>
      </c>
      <c r="U121" s="38">
        <f t="shared" si="20"/>
        <v>0</v>
      </c>
      <c r="V121" s="38">
        <f t="shared" si="20"/>
        <v>0</v>
      </c>
      <c r="W121" s="39">
        <f t="shared" si="20"/>
        <v>0</v>
      </c>
      <c r="X121" s="116">
        <v>200.3</v>
      </c>
      <c r="Y121" s="117">
        <v>200.3</v>
      </c>
      <c r="Z121" s="117">
        <v>0</v>
      </c>
      <c r="AA121" s="117">
        <v>0</v>
      </c>
      <c r="AB121" s="118">
        <v>0</v>
      </c>
      <c r="AC121" s="97">
        <v>0</v>
      </c>
      <c r="AD121" s="54"/>
      <c r="AE121" s="54"/>
      <c r="AF121" s="54"/>
      <c r="AG121" s="55"/>
      <c r="AH121" s="119">
        <f t="shared" si="19"/>
        <v>200.3</v>
      </c>
      <c r="AI121" s="117">
        <f t="shared" si="19"/>
        <v>200.3</v>
      </c>
      <c r="AJ121" s="117">
        <f t="shared" si="19"/>
        <v>0</v>
      </c>
      <c r="AK121" s="117">
        <f t="shared" si="19"/>
        <v>0</v>
      </c>
      <c r="AL121" s="118">
        <f t="shared" si="19"/>
        <v>0</v>
      </c>
    </row>
    <row r="122" spans="1:38" s="4" customFormat="1" ht="14.25" customHeight="1">
      <c r="A122" s="34" t="s">
        <v>124</v>
      </c>
      <c r="B122" s="121">
        <v>13</v>
      </c>
      <c r="C122" s="122" t="s">
        <v>21</v>
      </c>
      <c r="D122" s="129">
        <v>38850.9</v>
      </c>
      <c r="E122" s="50">
        <v>38850.9</v>
      </c>
      <c r="F122" s="50">
        <v>0</v>
      </c>
      <c r="G122" s="50">
        <v>0</v>
      </c>
      <c r="H122" s="51">
        <v>0</v>
      </c>
      <c r="I122" s="37"/>
      <c r="J122" s="38"/>
      <c r="K122" s="38"/>
      <c r="L122" s="38"/>
      <c r="M122" s="39"/>
      <c r="N122" s="129">
        <f t="shared" si="18"/>
        <v>38850.9</v>
      </c>
      <c r="O122" s="50">
        <f t="shared" si="18"/>
        <v>38850.9</v>
      </c>
      <c r="P122" s="50">
        <f t="shared" si="18"/>
        <v>0</v>
      </c>
      <c r="Q122" s="50">
        <f t="shared" si="18"/>
        <v>0</v>
      </c>
      <c r="R122" s="51">
        <f t="shared" si="18"/>
        <v>0</v>
      </c>
      <c r="S122" s="129">
        <f t="shared" si="20"/>
        <v>2661.4000000000015</v>
      </c>
      <c r="T122" s="38">
        <f t="shared" si="20"/>
        <v>2320</v>
      </c>
      <c r="U122" s="38">
        <f t="shared" si="20"/>
        <v>341.4</v>
      </c>
      <c r="V122" s="38">
        <f t="shared" si="20"/>
        <v>0</v>
      </c>
      <c r="W122" s="39">
        <f t="shared" si="20"/>
        <v>0</v>
      </c>
      <c r="X122" s="116">
        <v>41512.300000000003</v>
      </c>
      <c r="Y122" s="124">
        <v>41170.9</v>
      </c>
      <c r="Z122" s="124">
        <v>341.4</v>
      </c>
      <c r="AA122" s="124">
        <v>0</v>
      </c>
      <c r="AB122" s="125">
        <v>0</v>
      </c>
      <c r="AC122" s="97">
        <v>0</v>
      </c>
      <c r="AD122" s="44">
        <v>0</v>
      </c>
      <c r="AE122" s="44">
        <v>0</v>
      </c>
      <c r="AF122" s="44">
        <v>0</v>
      </c>
      <c r="AG122" s="45">
        <v>0</v>
      </c>
      <c r="AH122" s="119">
        <f t="shared" si="19"/>
        <v>41512.300000000003</v>
      </c>
      <c r="AI122" s="124">
        <f t="shared" si="19"/>
        <v>41170.9</v>
      </c>
      <c r="AJ122" s="124">
        <f t="shared" si="19"/>
        <v>341.4</v>
      </c>
      <c r="AK122" s="124">
        <f t="shared" si="19"/>
        <v>0</v>
      </c>
      <c r="AL122" s="125">
        <f t="shared" si="19"/>
        <v>0</v>
      </c>
    </row>
    <row r="123" spans="1:38" s="3" customFormat="1">
      <c r="A123" s="47" t="s">
        <v>125</v>
      </c>
      <c r="B123" s="130">
        <v>13</v>
      </c>
      <c r="C123" s="131">
        <v>1</v>
      </c>
      <c r="D123" s="132">
        <v>3000</v>
      </c>
      <c r="E123" s="50">
        <v>3000</v>
      </c>
      <c r="F123" s="50">
        <v>0</v>
      </c>
      <c r="G123" s="50">
        <v>0</v>
      </c>
      <c r="H123" s="51">
        <v>0</v>
      </c>
      <c r="I123" s="37"/>
      <c r="J123" s="50"/>
      <c r="K123" s="50"/>
      <c r="L123" s="50"/>
      <c r="M123" s="51"/>
      <c r="N123" s="132">
        <f t="shared" si="18"/>
        <v>3000</v>
      </c>
      <c r="O123" s="50">
        <f t="shared" si="18"/>
        <v>3000</v>
      </c>
      <c r="P123" s="50">
        <f t="shared" si="18"/>
        <v>0</v>
      </c>
      <c r="Q123" s="50">
        <f t="shared" si="18"/>
        <v>0</v>
      </c>
      <c r="R123" s="51">
        <f t="shared" si="18"/>
        <v>0</v>
      </c>
      <c r="S123" s="132">
        <f t="shared" si="20"/>
        <v>0</v>
      </c>
      <c r="T123" s="50">
        <f t="shared" si="20"/>
        <v>0</v>
      </c>
      <c r="U123" s="50">
        <f t="shared" si="20"/>
        <v>0</v>
      </c>
      <c r="V123" s="50">
        <f t="shared" si="20"/>
        <v>0</v>
      </c>
      <c r="W123" s="51">
        <f t="shared" si="20"/>
        <v>0</v>
      </c>
      <c r="X123" s="116">
        <v>3000</v>
      </c>
      <c r="Y123" s="117">
        <v>3000</v>
      </c>
      <c r="Z123" s="117">
        <v>0</v>
      </c>
      <c r="AA123" s="117">
        <v>0</v>
      </c>
      <c r="AB123" s="118">
        <v>0</v>
      </c>
      <c r="AC123" s="97">
        <v>0</v>
      </c>
      <c r="AD123" s="54"/>
      <c r="AE123" s="54"/>
      <c r="AF123" s="54"/>
      <c r="AG123" s="55"/>
      <c r="AH123" s="119">
        <f t="shared" si="19"/>
        <v>3000</v>
      </c>
      <c r="AI123" s="117">
        <f t="shared" si="19"/>
        <v>3000</v>
      </c>
      <c r="AJ123" s="117">
        <f t="shared" si="19"/>
        <v>0</v>
      </c>
      <c r="AK123" s="117">
        <f t="shared" si="19"/>
        <v>0</v>
      </c>
      <c r="AL123" s="118">
        <f t="shared" si="19"/>
        <v>0</v>
      </c>
    </row>
    <row r="124" spans="1:38" s="3" customFormat="1" ht="26.25">
      <c r="A124" s="47" t="s">
        <v>126</v>
      </c>
      <c r="B124" s="130">
        <v>13</v>
      </c>
      <c r="C124" s="131">
        <v>5</v>
      </c>
      <c r="D124" s="132">
        <v>24988.799999999999</v>
      </c>
      <c r="E124" s="50">
        <v>24988.799999999999</v>
      </c>
      <c r="F124" s="50">
        <v>0</v>
      </c>
      <c r="G124" s="50">
        <v>0</v>
      </c>
      <c r="H124" s="51">
        <v>0</v>
      </c>
      <c r="I124" s="37"/>
      <c r="J124" s="50"/>
      <c r="K124" s="50"/>
      <c r="L124" s="50"/>
      <c r="M124" s="51"/>
      <c r="N124" s="132">
        <f t="shared" si="18"/>
        <v>24988.799999999999</v>
      </c>
      <c r="O124" s="50">
        <f t="shared" si="18"/>
        <v>24988.799999999999</v>
      </c>
      <c r="P124" s="50">
        <f t="shared" si="18"/>
        <v>0</v>
      </c>
      <c r="Q124" s="50">
        <f t="shared" si="18"/>
        <v>0</v>
      </c>
      <c r="R124" s="51">
        <f t="shared" si="18"/>
        <v>0</v>
      </c>
      <c r="S124" s="132">
        <f t="shared" si="20"/>
        <v>2320</v>
      </c>
      <c r="T124" s="50">
        <f t="shared" si="20"/>
        <v>2320</v>
      </c>
      <c r="U124" s="50">
        <f t="shared" si="20"/>
        <v>0</v>
      </c>
      <c r="V124" s="50">
        <f t="shared" si="20"/>
        <v>0</v>
      </c>
      <c r="W124" s="51">
        <f t="shared" si="20"/>
        <v>0</v>
      </c>
      <c r="X124" s="116">
        <v>27308.799999999999</v>
      </c>
      <c r="Y124" s="117">
        <v>27308.799999999999</v>
      </c>
      <c r="Z124" s="117">
        <v>0</v>
      </c>
      <c r="AA124" s="117">
        <v>0</v>
      </c>
      <c r="AB124" s="118">
        <v>0</v>
      </c>
      <c r="AC124" s="97">
        <v>0</v>
      </c>
      <c r="AD124" s="54"/>
      <c r="AE124" s="54"/>
      <c r="AF124" s="54"/>
      <c r="AG124" s="55"/>
      <c r="AH124" s="119">
        <f t="shared" si="19"/>
        <v>27308.799999999999</v>
      </c>
      <c r="AI124" s="117">
        <f t="shared" si="19"/>
        <v>27308.799999999999</v>
      </c>
      <c r="AJ124" s="117">
        <f t="shared" si="19"/>
        <v>0</v>
      </c>
      <c r="AK124" s="117">
        <f t="shared" si="19"/>
        <v>0</v>
      </c>
      <c r="AL124" s="118">
        <f t="shared" si="19"/>
        <v>0</v>
      </c>
    </row>
    <row r="125" spans="1:38" s="3" customFormat="1">
      <c r="A125" s="47" t="s">
        <v>54</v>
      </c>
      <c r="B125" s="130">
        <v>13</v>
      </c>
      <c r="C125" s="131">
        <v>10</v>
      </c>
      <c r="D125" s="132">
        <v>10862.1</v>
      </c>
      <c r="E125" s="38">
        <v>10862.1</v>
      </c>
      <c r="F125" s="38">
        <v>0</v>
      </c>
      <c r="G125" s="38">
        <v>0</v>
      </c>
      <c r="H125" s="39">
        <v>0</v>
      </c>
      <c r="I125" s="37"/>
      <c r="J125" s="50"/>
      <c r="K125" s="50"/>
      <c r="L125" s="50"/>
      <c r="M125" s="51"/>
      <c r="N125" s="132">
        <f t="shared" si="18"/>
        <v>10862.1</v>
      </c>
      <c r="O125" s="38">
        <f t="shared" si="18"/>
        <v>10862.1</v>
      </c>
      <c r="P125" s="38">
        <f t="shared" si="18"/>
        <v>0</v>
      </c>
      <c r="Q125" s="38">
        <f t="shared" si="18"/>
        <v>0</v>
      </c>
      <c r="R125" s="39">
        <f t="shared" si="18"/>
        <v>0</v>
      </c>
      <c r="S125" s="132">
        <f t="shared" si="20"/>
        <v>341.39999999999964</v>
      </c>
      <c r="T125" s="38">
        <f t="shared" si="20"/>
        <v>0</v>
      </c>
      <c r="U125" s="38">
        <f t="shared" si="20"/>
        <v>341.4</v>
      </c>
      <c r="V125" s="38">
        <f t="shared" si="20"/>
        <v>0</v>
      </c>
      <c r="W125" s="39">
        <f t="shared" si="20"/>
        <v>0</v>
      </c>
      <c r="X125" s="116">
        <v>11203.5</v>
      </c>
      <c r="Y125" s="117">
        <v>10862.1</v>
      </c>
      <c r="Z125" s="117">
        <v>341.4</v>
      </c>
      <c r="AA125" s="117">
        <v>0</v>
      </c>
      <c r="AB125" s="118">
        <v>0</v>
      </c>
      <c r="AC125" s="97">
        <v>0</v>
      </c>
      <c r="AD125" s="54"/>
      <c r="AE125" s="54"/>
      <c r="AF125" s="54"/>
      <c r="AG125" s="55"/>
      <c r="AH125" s="119">
        <f t="shared" si="19"/>
        <v>11203.5</v>
      </c>
      <c r="AI125" s="117">
        <f t="shared" si="19"/>
        <v>10862.1</v>
      </c>
      <c r="AJ125" s="117">
        <f t="shared" si="19"/>
        <v>341.4</v>
      </c>
      <c r="AK125" s="117">
        <f t="shared" si="19"/>
        <v>0</v>
      </c>
      <c r="AL125" s="118">
        <f t="shared" si="19"/>
        <v>0</v>
      </c>
    </row>
    <row r="126" spans="1:38" s="4" customFormat="1" ht="28.5" customHeight="1">
      <c r="A126" s="34" t="s">
        <v>127</v>
      </c>
      <c r="B126" s="121">
        <v>14</v>
      </c>
      <c r="C126" s="122" t="s">
        <v>21</v>
      </c>
      <c r="D126" s="129">
        <v>2571540.4</v>
      </c>
      <c r="E126" s="50">
        <v>1396501.2</v>
      </c>
      <c r="F126" s="50">
        <v>4496.3</v>
      </c>
      <c r="G126" s="50">
        <v>0</v>
      </c>
      <c r="H126" s="51">
        <v>1170542.8999999999</v>
      </c>
      <c r="I126" s="37"/>
      <c r="J126" s="38"/>
      <c r="K126" s="38"/>
      <c r="L126" s="38"/>
      <c r="M126" s="39"/>
      <c r="N126" s="129">
        <f t="shared" si="18"/>
        <v>2571540.4</v>
      </c>
      <c r="O126" s="50">
        <f t="shared" si="18"/>
        <v>1396501.2</v>
      </c>
      <c r="P126" s="50">
        <f t="shared" si="18"/>
        <v>4496.3</v>
      </c>
      <c r="Q126" s="50">
        <f t="shared" si="18"/>
        <v>0</v>
      </c>
      <c r="R126" s="51">
        <f t="shared" si="18"/>
        <v>1170542.8999999999</v>
      </c>
      <c r="S126" s="129">
        <f t="shared" si="20"/>
        <v>36160</v>
      </c>
      <c r="T126" s="38">
        <f t="shared" si="20"/>
        <v>35428.40000000014</v>
      </c>
      <c r="U126" s="38">
        <f t="shared" si="20"/>
        <v>731.59999999999945</v>
      </c>
      <c r="V126" s="38">
        <f t="shared" si="20"/>
        <v>0</v>
      </c>
      <c r="W126" s="39">
        <f t="shared" si="20"/>
        <v>0</v>
      </c>
      <c r="X126" s="116">
        <v>2607700.4</v>
      </c>
      <c r="Y126" s="124">
        <v>1431929.6</v>
      </c>
      <c r="Z126" s="124">
        <v>5227.8999999999996</v>
      </c>
      <c r="AA126" s="124">
        <v>0</v>
      </c>
      <c r="AB126" s="125">
        <v>1170542.8999999999</v>
      </c>
      <c r="AC126" s="37">
        <v>32913.1</v>
      </c>
      <c r="AD126" s="38">
        <v>32913.1</v>
      </c>
      <c r="AE126" s="44">
        <v>0</v>
      </c>
      <c r="AF126" s="44">
        <v>0</v>
      </c>
      <c r="AG126" s="45">
        <v>0</v>
      </c>
      <c r="AH126" s="119">
        <f t="shared" si="19"/>
        <v>2640613.5</v>
      </c>
      <c r="AI126" s="124">
        <f t="shared" si="19"/>
        <v>1464842.7000000002</v>
      </c>
      <c r="AJ126" s="124">
        <f t="shared" si="19"/>
        <v>5227.8999999999996</v>
      </c>
      <c r="AK126" s="124">
        <f t="shared" si="19"/>
        <v>0</v>
      </c>
      <c r="AL126" s="125">
        <f t="shared" si="19"/>
        <v>1170542.8999999999</v>
      </c>
    </row>
    <row r="127" spans="1:38" s="3" customFormat="1" ht="15" customHeight="1">
      <c r="A127" s="47" t="s">
        <v>128</v>
      </c>
      <c r="B127" s="130">
        <v>14</v>
      </c>
      <c r="C127" s="131">
        <v>2</v>
      </c>
      <c r="D127" s="132">
        <v>8430.9</v>
      </c>
      <c r="E127" s="50">
        <v>3934.6</v>
      </c>
      <c r="F127" s="50">
        <v>4496.3</v>
      </c>
      <c r="G127" s="50">
        <v>0</v>
      </c>
      <c r="H127" s="51">
        <v>0</v>
      </c>
      <c r="I127" s="37"/>
      <c r="J127" s="50"/>
      <c r="K127" s="50"/>
      <c r="L127" s="50"/>
      <c r="M127" s="51"/>
      <c r="N127" s="132">
        <f t="shared" si="18"/>
        <v>8430.9</v>
      </c>
      <c r="O127" s="50">
        <f t="shared" si="18"/>
        <v>3934.6</v>
      </c>
      <c r="P127" s="50">
        <f t="shared" si="18"/>
        <v>4496.3</v>
      </c>
      <c r="Q127" s="50">
        <f t="shared" si="18"/>
        <v>0</v>
      </c>
      <c r="R127" s="51">
        <f t="shared" si="18"/>
        <v>0</v>
      </c>
      <c r="S127" s="132">
        <f t="shared" si="20"/>
        <v>731.60000000000036</v>
      </c>
      <c r="T127" s="50">
        <f t="shared" si="20"/>
        <v>0</v>
      </c>
      <c r="U127" s="50">
        <f t="shared" si="20"/>
        <v>731.59999999999945</v>
      </c>
      <c r="V127" s="50">
        <f t="shared" si="20"/>
        <v>0</v>
      </c>
      <c r="W127" s="51">
        <f t="shared" si="20"/>
        <v>0</v>
      </c>
      <c r="X127" s="116">
        <v>9162.5</v>
      </c>
      <c r="Y127" s="117">
        <v>3934.6</v>
      </c>
      <c r="Z127" s="117">
        <v>5227.8999999999996</v>
      </c>
      <c r="AA127" s="117">
        <v>0</v>
      </c>
      <c r="AB127" s="118">
        <v>0</v>
      </c>
      <c r="AC127" s="37">
        <v>0</v>
      </c>
      <c r="AD127" s="50"/>
      <c r="AE127" s="54"/>
      <c r="AF127" s="54"/>
      <c r="AG127" s="55"/>
      <c r="AH127" s="119">
        <f t="shared" si="19"/>
        <v>9162.5</v>
      </c>
      <c r="AI127" s="117">
        <f t="shared" si="19"/>
        <v>3934.6</v>
      </c>
      <c r="AJ127" s="117">
        <f t="shared" si="19"/>
        <v>5227.8999999999996</v>
      </c>
      <c r="AK127" s="117">
        <f t="shared" si="19"/>
        <v>0</v>
      </c>
      <c r="AL127" s="118">
        <f t="shared" si="19"/>
        <v>0</v>
      </c>
    </row>
    <row r="128" spans="1:38" s="3" customFormat="1">
      <c r="A128" s="47" t="s">
        <v>129</v>
      </c>
      <c r="B128" s="130">
        <v>14</v>
      </c>
      <c r="C128" s="131">
        <v>7</v>
      </c>
      <c r="D128" s="132">
        <v>2550685.9</v>
      </c>
      <c r="E128" s="50">
        <v>1380143</v>
      </c>
      <c r="F128" s="50">
        <v>0</v>
      </c>
      <c r="G128" s="50">
        <v>0</v>
      </c>
      <c r="H128" s="51">
        <v>1170542.8999999999</v>
      </c>
      <c r="I128" s="37"/>
      <c r="J128" s="50"/>
      <c r="K128" s="50"/>
      <c r="L128" s="50"/>
      <c r="M128" s="51"/>
      <c r="N128" s="132">
        <f t="shared" ref="N128:R156" si="21">D128+I128</f>
        <v>2550685.9</v>
      </c>
      <c r="O128" s="50">
        <f t="shared" si="21"/>
        <v>1380143</v>
      </c>
      <c r="P128" s="50">
        <f t="shared" si="21"/>
        <v>0</v>
      </c>
      <c r="Q128" s="50">
        <f t="shared" si="21"/>
        <v>0</v>
      </c>
      <c r="R128" s="51">
        <f t="shared" si="21"/>
        <v>1170542.8999999999</v>
      </c>
      <c r="S128" s="132">
        <f t="shared" si="20"/>
        <v>35428.399999999907</v>
      </c>
      <c r="T128" s="50">
        <f t="shared" si="20"/>
        <v>35428.399999999907</v>
      </c>
      <c r="U128" s="50">
        <f t="shared" si="20"/>
        <v>0</v>
      </c>
      <c r="V128" s="50">
        <f t="shared" si="20"/>
        <v>0</v>
      </c>
      <c r="W128" s="51">
        <f t="shared" si="20"/>
        <v>0</v>
      </c>
      <c r="X128" s="116">
        <v>2586114.2999999998</v>
      </c>
      <c r="Y128" s="117">
        <v>1415571.4</v>
      </c>
      <c r="Z128" s="117">
        <v>0</v>
      </c>
      <c r="AA128" s="117">
        <v>0</v>
      </c>
      <c r="AB128" s="118">
        <v>1170542.8999999999</v>
      </c>
      <c r="AC128" s="37">
        <v>37400</v>
      </c>
      <c r="AD128" s="50">
        <v>37400</v>
      </c>
      <c r="AE128" s="54"/>
      <c r="AF128" s="54"/>
      <c r="AG128" s="55"/>
      <c r="AH128" s="119">
        <f t="shared" si="19"/>
        <v>2623514.2999999998</v>
      </c>
      <c r="AI128" s="117">
        <f t="shared" si="19"/>
        <v>1452971.4</v>
      </c>
      <c r="AJ128" s="117">
        <f t="shared" si="19"/>
        <v>0</v>
      </c>
      <c r="AK128" s="117">
        <f t="shared" si="19"/>
        <v>0</v>
      </c>
      <c r="AL128" s="118">
        <f t="shared" si="19"/>
        <v>1170542.8999999999</v>
      </c>
    </row>
    <row r="129" spans="1:38" s="3" customFormat="1" ht="39">
      <c r="A129" s="47" t="s">
        <v>130</v>
      </c>
      <c r="B129" s="130">
        <v>14</v>
      </c>
      <c r="C129" s="131">
        <v>9</v>
      </c>
      <c r="D129" s="132">
        <v>5602.7</v>
      </c>
      <c r="E129" s="50">
        <v>5602.7</v>
      </c>
      <c r="F129" s="50">
        <v>0</v>
      </c>
      <c r="G129" s="50">
        <v>0</v>
      </c>
      <c r="H129" s="51">
        <v>0</v>
      </c>
      <c r="I129" s="37"/>
      <c r="J129" s="50"/>
      <c r="K129" s="50"/>
      <c r="L129" s="50"/>
      <c r="M129" s="51"/>
      <c r="N129" s="132">
        <f t="shared" si="21"/>
        <v>5602.7</v>
      </c>
      <c r="O129" s="50">
        <f t="shared" si="21"/>
        <v>5602.7</v>
      </c>
      <c r="P129" s="50">
        <f t="shared" si="21"/>
        <v>0</v>
      </c>
      <c r="Q129" s="50">
        <f t="shared" si="21"/>
        <v>0</v>
      </c>
      <c r="R129" s="51">
        <f t="shared" si="21"/>
        <v>0</v>
      </c>
      <c r="S129" s="132">
        <f t="shared" si="20"/>
        <v>0</v>
      </c>
      <c r="T129" s="50">
        <f t="shared" si="20"/>
        <v>0</v>
      </c>
      <c r="U129" s="50">
        <f t="shared" si="20"/>
        <v>0</v>
      </c>
      <c r="V129" s="50">
        <f t="shared" si="20"/>
        <v>0</v>
      </c>
      <c r="W129" s="51">
        <f t="shared" si="20"/>
        <v>0</v>
      </c>
      <c r="X129" s="116">
        <v>5602.7</v>
      </c>
      <c r="Y129" s="117">
        <v>5602.7</v>
      </c>
      <c r="Z129" s="117">
        <v>0</v>
      </c>
      <c r="AA129" s="117">
        <v>0</v>
      </c>
      <c r="AB129" s="118">
        <v>0</v>
      </c>
      <c r="AC129" s="97">
        <v>-4486.8999999999996</v>
      </c>
      <c r="AD129" s="54">
        <v>-4486.8999999999996</v>
      </c>
      <c r="AE129" s="54"/>
      <c r="AF129" s="54"/>
      <c r="AG129" s="55"/>
      <c r="AH129" s="119">
        <f t="shared" si="19"/>
        <v>1115.8000000000002</v>
      </c>
      <c r="AI129" s="117">
        <f t="shared" si="19"/>
        <v>1115.8000000000002</v>
      </c>
      <c r="AJ129" s="117">
        <f t="shared" si="19"/>
        <v>0</v>
      </c>
      <c r="AK129" s="117">
        <f t="shared" si="19"/>
        <v>0</v>
      </c>
      <c r="AL129" s="118">
        <f t="shared" si="19"/>
        <v>0</v>
      </c>
    </row>
    <row r="130" spans="1:38" s="3" customFormat="1">
      <c r="A130" s="47" t="s">
        <v>54</v>
      </c>
      <c r="B130" s="130">
        <v>14</v>
      </c>
      <c r="C130" s="131">
        <v>10</v>
      </c>
      <c r="D130" s="132">
        <v>6820.9</v>
      </c>
      <c r="E130" s="38">
        <v>6820.9</v>
      </c>
      <c r="F130" s="38">
        <v>0</v>
      </c>
      <c r="G130" s="38">
        <v>0</v>
      </c>
      <c r="H130" s="39">
        <v>0</v>
      </c>
      <c r="I130" s="37"/>
      <c r="J130" s="50"/>
      <c r="K130" s="50"/>
      <c r="L130" s="50"/>
      <c r="M130" s="51"/>
      <c r="N130" s="132">
        <f t="shared" si="21"/>
        <v>6820.9</v>
      </c>
      <c r="O130" s="38">
        <f t="shared" si="21"/>
        <v>6820.9</v>
      </c>
      <c r="P130" s="38">
        <f t="shared" si="21"/>
        <v>0</v>
      </c>
      <c r="Q130" s="38">
        <f t="shared" si="21"/>
        <v>0</v>
      </c>
      <c r="R130" s="39">
        <f t="shared" si="21"/>
        <v>0</v>
      </c>
      <c r="S130" s="132">
        <f t="shared" si="20"/>
        <v>0</v>
      </c>
      <c r="T130" s="38">
        <f t="shared" si="20"/>
        <v>0</v>
      </c>
      <c r="U130" s="38">
        <f t="shared" si="20"/>
        <v>0</v>
      </c>
      <c r="V130" s="38">
        <f t="shared" si="20"/>
        <v>0</v>
      </c>
      <c r="W130" s="39">
        <f t="shared" si="20"/>
        <v>0</v>
      </c>
      <c r="X130" s="116">
        <v>6820.9</v>
      </c>
      <c r="Y130" s="117">
        <v>6820.9</v>
      </c>
      <c r="Z130" s="117">
        <v>0</v>
      </c>
      <c r="AA130" s="117">
        <v>0</v>
      </c>
      <c r="AB130" s="118">
        <v>0</v>
      </c>
      <c r="AC130" s="97">
        <v>0</v>
      </c>
      <c r="AD130" s="54"/>
      <c r="AE130" s="54"/>
      <c r="AF130" s="54"/>
      <c r="AG130" s="55"/>
      <c r="AH130" s="119">
        <f t="shared" si="19"/>
        <v>6820.9</v>
      </c>
      <c r="AI130" s="117">
        <f t="shared" si="19"/>
        <v>6820.9</v>
      </c>
      <c r="AJ130" s="117">
        <f t="shared" si="19"/>
        <v>0</v>
      </c>
      <c r="AK130" s="117">
        <f t="shared" si="19"/>
        <v>0</v>
      </c>
      <c r="AL130" s="118">
        <f t="shared" si="19"/>
        <v>0</v>
      </c>
    </row>
    <row r="131" spans="1:38" s="4" customFormat="1" ht="26.25">
      <c r="A131" s="34" t="s">
        <v>131</v>
      </c>
      <c r="B131" s="121">
        <v>15</v>
      </c>
      <c r="C131" s="122" t="s">
        <v>21</v>
      </c>
      <c r="D131" s="129">
        <v>312361.2</v>
      </c>
      <c r="E131" s="50">
        <v>88573.8</v>
      </c>
      <c r="F131" s="50">
        <v>100.2</v>
      </c>
      <c r="G131" s="50">
        <v>0</v>
      </c>
      <c r="H131" s="51">
        <v>223687.2</v>
      </c>
      <c r="I131" s="37"/>
      <c r="J131" s="38"/>
      <c r="K131" s="38"/>
      <c r="L131" s="38"/>
      <c r="M131" s="39"/>
      <c r="N131" s="129">
        <f t="shared" si="21"/>
        <v>312361.2</v>
      </c>
      <c r="O131" s="50">
        <f t="shared" si="21"/>
        <v>88573.8</v>
      </c>
      <c r="P131" s="50">
        <f t="shared" si="21"/>
        <v>100.2</v>
      </c>
      <c r="Q131" s="50">
        <f t="shared" si="21"/>
        <v>0</v>
      </c>
      <c r="R131" s="51">
        <f t="shared" si="21"/>
        <v>223687.2</v>
      </c>
      <c r="S131" s="129">
        <f t="shared" si="20"/>
        <v>-48993.400000000023</v>
      </c>
      <c r="T131" s="38">
        <f t="shared" si="20"/>
        <v>-48993.4</v>
      </c>
      <c r="U131" s="38">
        <f t="shared" si="20"/>
        <v>0</v>
      </c>
      <c r="V131" s="38">
        <f t="shared" si="20"/>
        <v>0</v>
      </c>
      <c r="W131" s="39">
        <f t="shared" si="20"/>
        <v>0</v>
      </c>
      <c r="X131" s="116">
        <v>263367.8</v>
      </c>
      <c r="Y131" s="124">
        <v>39580.400000000001</v>
      </c>
      <c r="Z131" s="124">
        <v>100.2</v>
      </c>
      <c r="AA131" s="124">
        <v>0</v>
      </c>
      <c r="AB131" s="125">
        <v>223687.2</v>
      </c>
      <c r="AC131" s="97">
        <v>0</v>
      </c>
      <c r="AD131" s="44">
        <v>0</v>
      </c>
      <c r="AE131" s="44">
        <v>0</v>
      </c>
      <c r="AF131" s="44">
        <v>0</v>
      </c>
      <c r="AG131" s="45">
        <v>0</v>
      </c>
      <c r="AH131" s="119">
        <f t="shared" si="19"/>
        <v>263367.8</v>
      </c>
      <c r="AI131" s="124">
        <f t="shared" si="19"/>
        <v>39580.400000000001</v>
      </c>
      <c r="AJ131" s="124">
        <f t="shared" si="19"/>
        <v>100.2</v>
      </c>
      <c r="AK131" s="124">
        <f t="shared" si="19"/>
        <v>0</v>
      </c>
      <c r="AL131" s="125">
        <f t="shared" si="19"/>
        <v>223687.2</v>
      </c>
    </row>
    <row r="132" spans="1:38" s="3" customFormat="1">
      <c r="A132" s="47" t="s">
        <v>132</v>
      </c>
      <c r="B132" s="130">
        <v>15</v>
      </c>
      <c r="C132" s="131">
        <v>1</v>
      </c>
      <c r="D132" s="132">
        <v>47302.400000000001</v>
      </c>
      <c r="E132" s="50">
        <v>9000</v>
      </c>
      <c r="F132" s="50">
        <v>0</v>
      </c>
      <c r="G132" s="50">
        <v>0</v>
      </c>
      <c r="H132" s="51">
        <v>38302.400000000001</v>
      </c>
      <c r="I132" s="37"/>
      <c r="J132" s="50"/>
      <c r="K132" s="50"/>
      <c r="L132" s="50"/>
      <c r="M132" s="51"/>
      <c r="N132" s="132">
        <f t="shared" si="21"/>
        <v>47302.400000000001</v>
      </c>
      <c r="O132" s="50">
        <f t="shared" si="21"/>
        <v>9000</v>
      </c>
      <c r="P132" s="50">
        <f t="shared" si="21"/>
        <v>0</v>
      </c>
      <c r="Q132" s="50">
        <f t="shared" si="21"/>
        <v>0</v>
      </c>
      <c r="R132" s="51">
        <f t="shared" si="21"/>
        <v>38302.400000000001</v>
      </c>
      <c r="S132" s="132">
        <f t="shared" si="20"/>
        <v>0</v>
      </c>
      <c r="T132" s="50">
        <f t="shared" si="20"/>
        <v>0</v>
      </c>
      <c r="U132" s="50">
        <f t="shared" si="20"/>
        <v>0</v>
      </c>
      <c r="V132" s="50">
        <f t="shared" si="20"/>
        <v>0</v>
      </c>
      <c r="W132" s="51">
        <f t="shared" si="20"/>
        <v>0</v>
      </c>
      <c r="X132" s="116">
        <v>47302.400000000001</v>
      </c>
      <c r="Y132" s="117">
        <v>9000</v>
      </c>
      <c r="Z132" s="117">
        <v>0</v>
      </c>
      <c r="AA132" s="117">
        <v>0</v>
      </c>
      <c r="AB132" s="118">
        <v>38302.400000000001</v>
      </c>
      <c r="AC132" s="97">
        <v>0</v>
      </c>
      <c r="AD132" s="54"/>
      <c r="AE132" s="54"/>
      <c r="AF132" s="54"/>
      <c r="AG132" s="55"/>
      <c r="AH132" s="119">
        <f t="shared" si="19"/>
        <v>47302.400000000001</v>
      </c>
      <c r="AI132" s="117">
        <f t="shared" si="19"/>
        <v>9000</v>
      </c>
      <c r="AJ132" s="117">
        <f t="shared" si="19"/>
        <v>0</v>
      </c>
      <c r="AK132" s="117">
        <f t="shared" si="19"/>
        <v>0</v>
      </c>
      <c r="AL132" s="118">
        <f t="shared" si="19"/>
        <v>38302.400000000001</v>
      </c>
    </row>
    <row r="133" spans="1:38" s="3" customFormat="1">
      <c r="A133" s="47" t="s">
        <v>133</v>
      </c>
      <c r="B133" s="130">
        <v>15</v>
      </c>
      <c r="C133" s="131">
        <v>2</v>
      </c>
      <c r="D133" s="132">
        <v>263134.8</v>
      </c>
      <c r="E133" s="50">
        <v>77750</v>
      </c>
      <c r="F133" s="50">
        <v>0</v>
      </c>
      <c r="G133" s="50">
        <v>0</v>
      </c>
      <c r="H133" s="51">
        <v>185384.8</v>
      </c>
      <c r="I133" s="37"/>
      <c r="J133" s="50"/>
      <c r="K133" s="50"/>
      <c r="L133" s="50"/>
      <c r="M133" s="51"/>
      <c r="N133" s="132">
        <f t="shared" si="21"/>
        <v>263134.8</v>
      </c>
      <c r="O133" s="50">
        <f t="shared" si="21"/>
        <v>77750</v>
      </c>
      <c r="P133" s="50">
        <f t="shared" si="21"/>
        <v>0</v>
      </c>
      <c r="Q133" s="50">
        <f t="shared" si="21"/>
        <v>0</v>
      </c>
      <c r="R133" s="51">
        <f t="shared" si="21"/>
        <v>185384.8</v>
      </c>
      <c r="S133" s="132">
        <f t="shared" si="20"/>
        <v>-49000</v>
      </c>
      <c r="T133" s="50">
        <f t="shared" si="20"/>
        <v>-49000</v>
      </c>
      <c r="U133" s="50">
        <f t="shared" si="20"/>
        <v>0</v>
      </c>
      <c r="V133" s="50">
        <f t="shared" si="20"/>
        <v>0</v>
      </c>
      <c r="W133" s="51">
        <f t="shared" si="20"/>
        <v>0</v>
      </c>
      <c r="X133" s="116">
        <v>214134.8</v>
      </c>
      <c r="Y133" s="117">
        <v>28750</v>
      </c>
      <c r="Z133" s="117">
        <v>0</v>
      </c>
      <c r="AA133" s="117">
        <v>0</v>
      </c>
      <c r="AB133" s="118">
        <v>185384.8</v>
      </c>
      <c r="AC133" s="97">
        <v>0</v>
      </c>
      <c r="AD133" s="54"/>
      <c r="AE133" s="54"/>
      <c r="AF133" s="54"/>
      <c r="AG133" s="55"/>
      <c r="AH133" s="119">
        <f t="shared" si="19"/>
        <v>214134.8</v>
      </c>
      <c r="AI133" s="117">
        <f t="shared" si="19"/>
        <v>28750</v>
      </c>
      <c r="AJ133" s="117">
        <f t="shared" si="19"/>
        <v>0</v>
      </c>
      <c r="AK133" s="117">
        <f t="shared" si="19"/>
        <v>0</v>
      </c>
      <c r="AL133" s="118">
        <f t="shared" si="19"/>
        <v>185384.8</v>
      </c>
    </row>
    <row r="134" spans="1:38" s="3" customFormat="1" ht="26.25">
      <c r="A134" s="47" t="s">
        <v>134</v>
      </c>
      <c r="B134" s="130">
        <v>15</v>
      </c>
      <c r="C134" s="131">
        <v>3</v>
      </c>
      <c r="D134" s="132">
        <v>1924</v>
      </c>
      <c r="E134" s="38">
        <v>1823.8</v>
      </c>
      <c r="F134" s="38">
        <v>100.2</v>
      </c>
      <c r="G134" s="38">
        <v>0</v>
      </c>
      <c r="H134" s="39">
        <v>0</v>
      </c>
      <c r="I134" s="37"/>
      <c r="J134" s="50"/>
      <c r="K134" s="50"/>
      <c r="L134" s="50"/>
      <c r="M134" s="51"/>
      <c r="N134" s="132">
        <f t="shared" si="21"/>
        <v>1924</v>
      </c>
      <c r="O134" s="38">
        <f t="shared" si="21"/>
        <v>1823.8</v>
      </c>
      <c r="P134" s="38">
        <f t="shared" si="21"/>
        <v>100.2</v>
      </c>
      <c r="Q134" s="38">
        <f t="shared" si="21"/>
        <v>0</v>
      </c>
      <c r="R134" s="39">
        <f t="shared" si="21"/>
        <v>0</v>
      </c>
      <c r="S134" s="132">
        <f t="shared" si="20"/>
        <v>6.5999999999999091</v>
      </c>
      <c r="T134" s="38">
        <f t="shared" si="20"/>
        <v>6.6000000000001364</v>
      </c>
      <c r="U134" s="38">
        <f t="shared" si="20"/>
        <v>0</v>
      </c>
      <c r="V134" s="38">
        <f t="shared" si="20"/>
        <v>0</v>
      </c>
      <c r="W134" s="39">
        <f t="shared" si="20"/>
        <v>0</v>
      </c>
      <c r="X134" s="116">
        <v>1930.6</v>
      </c>
      <c r="Y134" s="117">
        <v>1830.4</v>
      </c>
      <c r="Z134" s="117">
        <v>100.2</v>
      </c>
      <c r="AA134" s="117">
        <v>0</v>
      </c>
      <c r="AB134" s="118">
        <v>0</v>
      </c>
      <c r="AC134" s="97">
        <v>0</v>
      </c>
      <c r="AD134" s="54"/>
      <c r="AE134" s="54"/>
      <c r="AF134" s="54"/>
      <c r="AG134" s="55"/>
      <c r="AH134" s="119">
        <f t="shared" si="19"/>
        <v>1930.6</v>
      </c>
      <c r="AI134" s="117">
        <f t="shared" si="19"/>
        <v>1830.4</v>
      </c>
      <c r="AJ134" s="117">
        <f t="shared" si="19"/>
        <v>100.2</v>
      </c>
      <c r="AK134" s="117">
        <f t="shared" si="19"/>
        <v>0</v>
      </c>
      <c r="AL134" s="118">
        <f t="shared" si="19"/>
        <v>0</v>
      </c>
    </row>
    <row r="135" spans="1:38" s="4" customFormat="1">
      <c r="A135" s="34" t="s">
        <v>135</v>
      </c>
      <c r="B135" s="121">
        <v>16</v>
      </c>
      <c r="C135" s="122" t="s">
        <v>21</v>
      </c>
      <c r="D135" s="129">
        <v>408754.9</v>
      </c>
      <c r="E135" s="50">
        <v>257885.1</v>
      </c>
      <c r="F135" s="50">
        <v>0</v>
      </c>
      <c r="G135" s="50">
        <v>0</v>
      </c>
      <c r="H135" s="51">
        <v>150869.79999999999</v>
      </c>
      <c r="I135" s="37">
        <f>J135</f>
        <v>20000</v>
      </c>
      <c r="J135" s="38">
        <f>J136</f>
        <v>20000</v>
      </c>
      <c r="K135" s="38"/>
      <c r="L135" s="38"/>
      <c r="M135" s="39"/>
      <c r="N135" s="129">
        <f t="shared" si="21"/>
        <v>428754.9</v>
      </c>
      <c r="O135" s="50">
        <f t="shared" si="21"/>
        <v>277885.09999999998</v>
      </c>
      <c r="P135" s="50">
        <f t="shared" si="21"/>
        <v>0</v>
      </c>
      <c r="Q135" s="50">
        <f t="shared" si="21"/>
        <v>0</v>
      </c>
      <c r="R135" s="51">
        <f t="shared" si="21"/>
        <v>150869.79999999999</v>
      </c>
      <c r="S135" s="129">
        <f t="shared" si="20"/>
        <v>17694.899999999965</v>
      </c>
      <c r="T135" s="38">
        <f t="shared" si="20"/>
        <v>7750</v>
      </c>
      <c r="U135" s="38">
        <f t="shared" si="20"/>
        <v>9944.9</v>
      </c>
      <c r="V135" s="38">
        <f t="shared" si="20"/>
        <v>0</v>
      </c>
      <c r="W135" s="39">
        <f t="shared" si="20"/>
        <v>0</v>
      </c>
      <c r="X135" s="116">
        <v>446449.8</v>
      </c>
      <c r="Y135" s="124">
        <v>285635.09999999998</v>
      </c>
      <c r="Z135" s="124">
        <v>9944.9</v>
      </c>
      <c r="AA135" s="124">
        <v>0</v>
      </c>
      <c r="AB135" s="125">
        <v>150869.79999999999</v>
      </c>
      <c r="AC135" s="37">
        <v>-6896</v>
      </c>
      <c r="AD135" s="38">
        <v>-6896</v>
      </c>
      <c r="AE135" s="44">
        <v>0</v>
      </c>
      <c r="AF135" s="44">
        <v>0</v>
      </c>
      <c r="AG135" s="45">
        <v>0</v>
      </c>
      <c r="AH135" s="119">
        <f t="shared" si="19"/>
        <v>439553.8</v>
      </c>
      <c r="AI135" s="124">
        <f t="shared" si="19"/>
        <v>278739.09999999998</v>
      </c>
      <c r="AJ135" s="124">
        <f t="shared" si="19"/>
        <v>9944.9</v>
      </c>
      <c r="AK135" s="124">
        <f t="shared" si="19"/>
        <v>0</v>
      </c>
      <c r="AL135" s="125">
        <f t="shared" si="19"/>
        <v>150869.79999999999</v>
      </c>
    </row>
    <row r="136" spans="1:38" s="3" customFormat="1">
      <c r="A136" s="47" t="s">
        <v>136</v>
      </c>
      <c r="B136" s="130">
        <v>16</v>
      </c>
      <c r="C136" s="131">
        <v>1</v>
      </c>
      <c r="D136" s="132">
        <v>95131.8</v>
      </c>
      <c r="E136" s="50">
        <v>64002.5</v>
      </c>
      <c r="F136" s="50">
        <v>0</v>
      </c>
      <c r="G136" s="50">
        <v>0</v>
      </c>
      <c r="H136" s="51">
        <v>31129.3</v>
      </c>
      <c r="I136" s="37">
        <f>J136</f>
        <v>20000</v>
      </c>
      <c r="J136" s="50">
        <v>20000</v>
      </c>
      <c r="K136" s="50"/>
      <c r="L136" s="50"/>
      <c r="M136" s="51"/>
      <c r="N136" s="132">
        <f t="shared" si="21"/>
        <v>115131.8</v>
      </c>
      <c r="O136" s="50">
        <f t="shared" si="21"/>
        <v>84002.5</v>
      </c>
      <c r="P136" s="50">
        <f t="shared" si="21"/>
        <v>0</v>
      </c>
      <c r="Q136" s="50">
        <f t="shared" si="21"/>
        <v>0</v>
      </c>
      <c r="R136" s="51">
        <f t="shared" si="21"/>
        <v>31129.3</v>
      </c>
      <c r="S136" s="132">
        <f t="shared" si="20"/>
        <v>7750</v>
      </c>
      <c r="T136" s="50">
        <f t="shared" si="20"/>
        <v>7750</v>
      </c>
      <c r="U136" s="50">
        <f t="shared" si="20"/>
        <v>0</v>
      </c>
      <c r="V136" s="50">
        <f t="shared" si="20"/>
        <v>0</v>
      </c>
      <c r="W136" s="51">
        <f t="shared" si="20"/>
        <v>0</v>
      </c>
      <c r="X136" s="116">
        <v>122881.8</v>
      </c>
      <c r="Y136" s="117">
        <v>91752.5</v>
      </c>
      <c r="Z136" s="117">
        <v>0</v>
      </c>
      <c r="AA136" s="117">
        <v>0</v>
      </c>
      <c r="AB136" s="118">
        <v>31129.3</v>
      </c>
      <c r="AC136" s="37">
        <v>-5025</v>
      </c>
      <c r="AD136" s="50">
        <v>-5025</v>
      </c>
      <c r="AE136" s="54"/>
      <c r="AF136" s="54"/>
      <c r="AG136" s="55"/>
      <c r="AH136" s="119">
        <f t="shared" si="19"/>
        <v>117856.8</v>
      </c>
      <c r="AI136" s="117">
        <f t="shared" si="19"/>
        <v>86727.5</v>
      </c>
      <c r="AJ136" s="117">
        <f t="shared" si="19"/>
        <v>0</v>
      </c>
      <c r="AK136" s="117">
        <f t="shared" si="19"/>
        <v>0</v>
      </c>
      <c r="AL136" s="118">
        <f t="shared" si="19"/>
        <v>31129.3</v>
      </c>
    </row>
    <row r="137" spans="1:38" s="3" customFormat="1">
      <c r="A137" s="47" t="s">
        <v>137</v>
      </c>
      <c r="B137" s="130">
        <v>16</v>
      </c>
      <c r="C137" s="131">
        <v>2</v>
      </c>
      <c r="D137" s="132">
        <v>100240.5</v>
      </c>
      <c r="E137" s="50">
        <v>2100</v>
      </c>
      <c r="F137" s="50">
        <v>0</v>
      </c>
      <c r="G137" s="50">
        <v>0</v>
      </c>
      <c r="H137" s="51">
        <v>98140.5</v>
      </c>
      <c r="I137" s="37"/>
      <c r="J137" s="50"/>
      <c r="K137" s="50"/>
      <c r="L137" s="50"/>
      <c r="M137" s="51"/>
      <c r="N137" s="132">
        <f t="shared" si="21"/>
        <v>100240.5</v>
      </c>
      <c r="O137" s="50">
        <f t="shared" si="21"/>
        <v>2100</v>
      </c>
      <c r="P137" s="50">
        <f t="shared" si="21"/>
        <v>0</v>
      </c>
      <c r="Q137" s="50">
        <f t="shared" si="21"/>
        <v>0</v>
      </c>
      <c r="R137" s="51">
        <f t="shared" si="21"/>
        <v>98140.5</v>
      </c>
      <c r="S137" s="132">
        <f t="shared" si="20"/>
        <v>0</v>
      </c>
      <c r="T137" s="50">
        <f t="shared" si="20"/>
        <v>0</v>
      </c>
      <c r="U137" s="50">
        <f t="shared" si="20"/>
        <v>0</v>
      </c>
      <c r="V137" s="50">
        <f t="shared" si="20"/>
        <v>0</v>
      </c>
      <c r="W137" s="51">
        <f t="shared" si="20"/>
        <v>0</v>
      </c>
      <c r="X137" s="116">
        <v>100240.5</v>
      </c>
      <c r="Y137" s="117">
        <v>2100</v>
      </c>
      <c r="Z137" s="117">
        <v>0</v>
      </c>
      <c r="AA137" s="117">
        <v>0</v>
      </c>
      <c r="AB137" s="118">
        <v>98140.5</v>
      </c>
      <c r="AC137" s="37">
        <v>-1505</v>
      </c>
      <c r="AD137" s="50">
        <v>-1505</v>
      </c>
      <c r="AE137" s="54"/>
      <c r="AF137" s="54"/>
      <c r="AG137" s="55"/>
      <c r="AH137" s="119">
        <f t="shared" si="19"/>
        <v>98735.5</v>
      </c>
      <c r="AI137" s="117">
        <f t="shared" si="19"/>
        <v>595</v>
      </c>
      <c r="AJ137" s="117">
        <f t="shared" si="19"/>
        <v>0</v>
      </c>
      <c r="AK137" s="117">
        <f t="shared" si="19"/>
        <v>0</v>
      </c>
      <c r="AL137" s="118">
        <f t="shared" si="19"/>
        <v>98140.5</v>
      </c>
    </row>
    <row r="138" spans="1:38" s="3" customFormat="1" ht="26.25">
      <c r="A138" s="47" t="s">
        <v>138</v>
      </c>
      <c r="B138" s="130">
        <v>16</v>
      </c>
      <c r="C138" s="131">
        <v>4</v>
      </c>
      <c r="D138" s="132">
        <v>213382.6</v>
      </c>
      <c r="E138" s="38">
        <v>191782.6</v>
      </c>
      <c r="F138" s="38">
        <v>0</v>
      </c>
      <c r="G138" s="38">
        <v>0</v>
      </c>
      <c r="H138" s="39">
        <v>21600</v>
      </c>
      <c r="I138" s="37"/>
      <c r="J138" s="50"/>
      <c r="K138" s="50"/>
      <c r="L138" s="50"/>
      <c r="M138" s="51"/>
      <c r="N138" s="132">
        <f t="shared" si="21"/>
        <v>213382.6</v>
      </c>
      <c r="O138" s="38">
        <f t="shared" si="21"/>
        <v>191782.6</v>
      </c>
      <c r="P138" s="38">
        <f t="shared" si="21"/>
        <v>0</v>
      </c>
      <c r="Q138" s="38">
        <f t="shared" si="21"/>
        <v>0</v>
      </c>
      <c r="R138" s="39">
        <f t="shared" si="21"/>
        <v>21600</v>
      </c>
      <c r="S138" s="132">
        <f t="shared" si="20"/>
        <v>9944.8999999999942</v>
      </c>
      <c r="T138" s="38">
        <f t="shared" si="20"/>
        <v>0</v>
      </c>
      <c r="U138" s="38">
        <f t="shared" si="20"/>
        <v>9944.9</v>
      </c>
      <c r="V138" s="38">
        <f t="shared" si="20"/>
        <v>0</v>
      </c>
      <c r="W138" s="39">
        <f t="shared" si="20"/>
        <v>0</v>
      </c>
      <c r="X138" s="116">
        <v>223327.5</v>
      </c>
      <c r="Y138" s="117">
        <v>191782.6</v>
      </c>
      <c r="Z138" s="117">
        <v>9944.9</v>
      </c>
      <c r="AA138" s="117">
        <v>0</v>
      </c>
      <c r="AB138" s="118">
        <v>21600</v>
      </c>
      <c r="AC138" s="37">
        <v>-366</v>
      </c>
      <c r="AD138" s="50">
        <v>-366</v>
      </c>
      <c r="AE138" s="54"/>
      <c r="AF138" s="54"/>
      <c r="AG138" s="55"/>
      <c r="AH138" s="119">
        <f t="shared" si="19"/>
        <v>222961.5</v>
      </c>
      <c r="AI138" s="117">
        <f t="shared" si="19"/>
        <v>191416.6</v>
      </c>
      <c r="AJ138" s="117">
        <f t="shared" si="19"/>
        <v>9944.9</v>
      </c>
      <c r="AK138" s="117">
        <f t="shared" si="19"/>
        <v>0</v>
      </c>
      <c r="AL138" s="118">
        <f t="shared" si="19"/>
        <v>21600</v>
      </c>
    </row>
    <row r="139" spans="1:38" s="4" customFormat="1">
      <c r="A139" s="34" t="s">
        <v>139</v>
      </c>
      <c r="B139" s="121">
        <v>17</v>
      </c>
      <c r="C139" s="122" t="s">
        <v>21</v>
      </c>
      <c r="D139" s="129">
        <v>659405.30000000005</v>
      </c>
      <c r="E139" s="50">
        <v>659405.30000000005</v>
      </c>
      <c r="F139" s="50">
        <v>0</v>
      </c>
      <c r="G139" s="50">
        <v>0</v>
      </c>
      <c r="H139" s="51">
        <v>0</v>
      </c>
      <c r="I139" s="37"/>
      <c r="J139" s="38"/>
      <c r="K139" s="38"/>
      <c r="L139" s="38"/>
      <c r="M139" s="39"/>
      <c r="N139" s="129">
        <f t="shared" si="21"/>
        <v>659405.30000000005</v>
      </c>
      <c r="O139" s="50">
        <f t="shared" si="21"/>
        <v>659405.30000000005</v>
      </c>
      <c r="P139" s="50">
        <f t="shared" si="21"/>
        <v>0</v>
      </c>
      <c r="Q139" s="50">
        <f t="shared" si="21"/>
        <v>0</v>
      </c>
      <c r="R139" s="51">
        <f t="shared" si="21"/>
        <v>0</v>
      </c>
      <c r="S139" s="129">
        <f t="shared" si="20"/>
        <v>5610.5</v>
      </c>
      <c r="T139" s="38">
        <f t="shared" si="20"/>
        <v>5610.5</v>
      </c>
      <c r="U139" s="38">
        <f t="shared" si="20"/>
        <v>0</v>
      </c>
      <c r="V139" s="38">
        <f t="shared" si="20"/>
        <v>0</v>
      </c>
      <c r="W139" s="39">
        <f t="shared" si="20"/>
        <v>0</v>
      </c>
      <c r="X139" s="116">
        <v>665015.80000000005</v>
      </c>
      <c r="Y139" s="124">
        <v>665015.80000000005</v>
      </c>
      <c r="Z139" s="124">
        <v>0</v>
      </c>
      <c r="AA139" s="124">
        <v>0</v>
      </c>
      <c r="AB139" s="125">
        <v>0</v>
      </c>
      <c r="AC139" s="37">
        <v>-49000</v>
      </c>
      <c r="AD139" s="38">
        <v>-49000</v>
      </c>
      <c r="AE139" s="44">
        <v>0</v>
      </c>
      <c r="AF139" s="44">
        <v>0</v>
      </c>
      <c r="AG139" s="45">
        <v>0</v>
      </c>
      <c r="AH139" s="119">
        <f t="shared" si="19"/>
        <v>616015.80000000005</v>
      </c>
      <c r="AI139" s="124">
        <f t="shared" si="19"/>
        <v>616015.80000000005</v>
      </c>
      <c r="AJ139" s="124">
        <f t="shared" si="19"/>
        <v>0</v>
      </c>
      <c r="AK139" s="124">
        <f t="shared" si="19"/>
        <v>0</v>
      </c>
      <c r="AL139" s="125">
        <f t="shared" si="19"/>
        <v>0</v>
      </c>
    </row>
    <row r="140" spans="1:38" s="3" customFormat="1">
      <c r="A140" s="47" t="s">
        <v>140</v>
      </c>
      <c r="B140" s="130">
        <v>17</v>
      </c>
      <c r="C140" s="131">
        <v>1</v>
      </c>
      <c r="D140" s="132">
        <v>428189.1</v>
      </c>
      <c r="E140" s="50">
        <v>428189.1</v>
      </c>
      <c r="F140" s="50">
        <v>0</v>
      </c>
      <c r="G140" s="50">
        <v>0</v>
      </c>
      <c r="H140" s="51">
        <v>0</v>
      </c>
      <c r="I140" s="37"/>
      <c r="J140" s="50"/>
      <c r="K140" s="50"/>
      <c r="L140" s="50"/>
      <c r="M140" s="51"/>
      <c r="N140" s="132">
        <f t="shared" si="21"/>
        <v>428189.1</v>
      </c>
      <c r="O140" s="50">
        <f t="shared" si="21"/>
        <v>428189.1</v>
      </c>
      <c r="P140" s="50">
        <f t="shared" si="21"/>
        <v>0</v>
      </c>
      <c r="Q140" s="50">
        <f t="shared" si="21"/>
        <v>0</v>
      </c>
      <c r="R140" s="51">
        <f t="shared" si="21"/>
        <v>0</v>
      </c>
      <c r="S140" s="132">
        <f t="shared" ref="S140:W156" si="22">X140-N140</f>
        <v>-20189.099999999977</v>
      </c>
      <c r="T140" s="50">
        <f t="shared" si="22"/>
        <v>-20189.099999999977</v>
      </c>
      <c r="U140" s="50">
        <f t="shared" si="22"/>
        <v>0</v>
      </c>
      <c r="V140" s="50">
        <f t="shared" si="22"/>
        <v>0</v>
      </c>
      <c r="W140" s="51">
        <f t="shared" si="22"/>
        <v>0</v>
      </c>
      <c r="X140" s="116">
        <v>408000</v>
      </c>
      <c r="Y140" s="117">
        <v>408000</v>
      </c>
      <c r="Z140" s="117">
        <v>0</v>
      </c>
      <c r="AA140" s="117">
        <v>0</v>
      </c>
      <c r="AB140" s="118">
        <v>0</v>
      </c>
      <c r="AC140" s="37">
        <v>-29000</v>
      </c>
      <c r="AD140" s="50">
        <v>-29000</v>
      </c>
      <c r="AE140" s="54"/>
      <c r="AF140" s="54"/>
      <c r="AG140" s="55"/>
      <c r="AH140" s="119">
        <f t="shared" si="19"/>
        <v>379000</v>
      </c>
      <c r="AI140" s="117">
        <f t="shared" si="19"/>
        <v>379000</v>
      </c>
      <c r="AJ140" s="117">
        <f t="shared" si="19"/>
        <v>0</v>
      </c>
      <c r="AK140" s="117">
        <f t="shared" si="19"/>
        <v>0</v>
      </c>
      <c r="AL140" s="118">
        <f t="shared" si="19"/>
        <v>0</v>
      </c>
    </row>
    <row r="141" spans="1:38" s="3" customFormat="1">
      <c r="A141" s="47" t="s">
        <v>141</v>
      </c>
      <c r="B141" s="130">
        <v>17</v>
      </c>
      <c r="C141" s="131">
        <v>3</v>
      </c>
      <c r="D141" s="132">
        <v>231216.2</v>
      </c>
      <c r="E141" s="38">
        <v>231216.2</v>
      </c>
      <c r="F141" s="38">
        <v>0</v>
      </c>
      <c r="G141" s="38">
        <v>0</v>
      </c>
      <c r="H141" s="39">
        <v>0</v>
      </c>
      <c r="I141" s="37"/>
      <c r="J141" s="50"/>
      <c r="K141" s="50"/>
      <c r="L141" s="50"/>
      <c r="M141" s="51"/>
      <c r="N141" s="132">
        <f t="shared" si="21"/>
        <v>231216.2</v>
      </c>
      <c r="O141" s="38">
        <f t="shared" si="21"/>
        <v>231216.2</v>
      </c>
      <c r="P141" s="38">
        <f t="shared" si="21"/>
        <v>0</v>
      </c>
      <c r="Q141" s="38">
        <f t="shared" si="21"/>
        <v>0</v>
      </c>
      <c r="R141" s="39">
        <f t="shared" si="21"/>
        <v>0</v>
      </c>
      <c r="S141" s="132">
        <f t="shared" si="22"/>
        <v>25799.599999999977</v>
      </c>
      <c r="T141" s="38">
        <f t="shared" si="22"/>
        <v>25799.599999999977</v>
      </c>
      <c r="U141" s="38">
        <f t="shared" si="22"/>
        <v>0</v>
      </c>
      <c r="V141" s="38">
        <f t="shared" si="22"/>
        <v>0</v>
      </c>
      <c r="W141" s="39">
        <f t="shared" si="22"/>
        <v>0</v>
      </c>
      <c r="X141" s="116">
        <v>257015.8</v>
      </c>
      <c r="Y141" s="117">
        <v>257015.8</v>
      </c>
      <c r="Z141" s="117">
        <v>0</v>
      </c>
      <c r="AA141" s="117">
        <v>0</v>
      </c>
      <c r="AB141" s="118">
        <v>0</v>
      </c>
      <c r="AC141" s="37">
        <v>-20000</v>
      </c>
      <c r="AD141" s="50">
        <v>-20000</v>
      </c>
      <c r="AE141" s="54"/>
      <c r="AF141" s="54"/>
      <c r="AG141" s="55"/>
      <c r="AH141" s="119">
        <f t="shared" si="19"/>
        <v>237015.8</v>
      </c>
      <c r="AI141" s="117">
        <f t="shared" si="19"/>
        <v>237015.8</v>
      </c>
      <c r="AJ141" s="117">
        <f t="shared" si="19"/>
        <v>0</v>
      </c>
      <c r="AK141" s="117">
        <f t="shared" si="19"/>
        <v>0</v>
      </c>
      <c r="AL141" s="118">
        <f t="shared" si="19"/>
        <v>0</v>
      </c>
    </row>
    <row r="142" spans="1:38" s="4" customFormat="1" ht="17.25" customHeight="1">
      <c r="A142" s="34" t="s">
        <v>142</v>
      </c>
      <c r="B142" s="121">
        <v>18</v>
      </c>
      <c r="C142" s="122" t="s">
        <v>21</v>
      </c>
      <c r="D142" s="129">
        <v>47150.400000000001</v>
      </c>
      <c r="E142" s="50">
        <v>14164.5</v>
      </c>
      <c r="F142" s="50">
        <v>32985.9</v>
      </c>
      <c r="G142" s="50">
        <v>0</v>
      </c>
      <c r="H142" s="51">
        <v>0</v>
      </c>
      <c r="I142" s="37"/>
      <c r="J142" s="38"/>
      <c r="K142" s="38"/>
      <c r="L142" s="38"/>
      <c r="M142" s="39"/>
      <c r="N142" s="129">
        <f t="shared" si="21"/>
        <v>47150.400000000001</v>
      </c>
      <c r="O142" s="50">
        <f t="shared" si="21"/>
        <v>14164.5</v>
      </c>
      <c r="P142" s="50">
        <f t="shared" si="21"/>
        <v>32985.9</v>
      </c>
      <c r="Q142" s="50">
        <f t="shared" si="21"/>
        <v>0</v>
      </c>
      <c r="R142" s="51">
        <f t="shared" si="21"/>
        <v>0</v>
      </c>
      <c r="S142" s="129">
        <f t="shared" si="22"/>
        <v>-647.30000000000291</v>
      </c>
      <c r="T142" s="38">
        <f t="shared" si="22"/>
        <v>52.700000000000728</v>
      </c>
      <c r="U142" s="38">
        <f t="shared" si="22"/>
        <v>-700</v>
      </c>
      <c r="V142" s="38">
        <f t="shared" si="22"/>
        <v>0</v>
      </c>
      <c r="W142" s="39">
        <f t="shared" si="22"/>
        <v>0</v>
      </c>
      <c r="X142" s="116">
        <v>46503.1</v>
      </c>
      <c r="Y142" s="124">
        <v>14217.2</v>
      </c>
      <c r="Z142" s="124">
        <v>32285.9</v>
      </c>
      <c r="AA142" s="124">
        <v>0</v>
      </c>
      <c r="AB142" s="125">
        <v>0</v>
      </c>
      <c r="AC142" s="37">
        <v>100000</v>
      </c>
      <c r="AD142" s="38">
        <v>100000</v>
      </c>
      <c r="AE142" s="44">
        <v>0</v>
      </c>
      <c r="AF142" s="44">
        <v>0</v>
      </c>
      <c r="AG142" s="45">
        <v>0</v>
      </c>
      <c r="AH142" s="119">
        <f t="shared" si="19"/>
        <v>146503.1</v>
      </c>
      <c r="AI142" s="124">
        <f t="shared" si="19"/>
        <v>114217.2</v>
      </c>
      <c r="AJ142" s="124">
        <f t="shared" si="19"/>
        <v>32285.9</v>
      </c>
      <c r="AK142" s="124">
        <f t="shared" si="19"/>
        <v>0</v>
      </c>
      <c r="AL142" s="125">
        <f t="shared" si="19"/>
        <v>0</v>
      </c>
    </row>
    <row r="143" spans="1:38" s="3" customFormat="1" ht="18.75" customHeight="1">
      <c r="A143" s="47" t="s">
        <v>143</v>
      </c>
      <c r="B143" s="130">
        <v>18</v>
      </c>
      <c r="C143" s="131">
        <v>2</v>
      </c>
      <c r="D143" s="132">
        <v>32503.4</v>
      </c>
      <c r="E143" s="50">
        <v>5000</v>
      </c>
      <c r="F143" s="50">
        <v>27503.4</v>
      </c>
      <c r="G143" s="50">
        <v>0</v>
      </c>
      <c r="H143" s="51">
        <v>0</v>
      </c>
      <c r="I143" s="37"/>
      <c r="J143" s="50"/>
      <c r="K143" s="50"/>
      <c r="L143" s="50"/>
      <c r="M143" s="51"/>
      <c r="N143" s="132">
        <f t="shared" si="21"/>
        <v>32503.4</v>
      </c>
      <c r="O143" s="50">
        <f t="shared" si="21"/>
        <v>5000</v>
      </c>
      <c r="P143" s="50">
        <f t="shared" si="21"/>
        <v>27503.4</v>
      </c>
      <c r="Q143" s="50">
        <f t="shared" si="21"/>
        <v>0</v>
      </c>
      <c r="R143" s="51">
        <f t="shared" si="21"/>
        <v>0</v>
      </c>
      <c r="S143" s="132">
        <f t="shared" si="22"/>
        <v>-400</v>
      </c>
      <c r="T143" s="50">
        <f t="shared" si="22"/>
        <v>0</v>
      </c>
      <c r="U143" s="50">
        <f t="shared" si="22"/>
        <v>-400</v>
      </c>
      <c r="V143" s="50">
        <f t="shared" si="22"/>
        <v>0</v>
      </c>
      <c r="W143" s="51">
        <f t="shared" si="22"/>
        <v>0</v>
      </c>
      <c r="X143" s="116">
        <v>32103.4</v>
      </c>
      <c r="Y143" s="117">
        <v>5000</v>
      </c>
      <c r="Z143" s="117">
        <v>27103.4</v>
      </c>
      <c r="AA143" s="117">
        <v>0</v>
      </c>
      <c r="AB143" s="118">
        <v>0</v>
      </c>
      <c r="AC143" s="37">
        <v>100000</v>
      </c>
      <c r="AD143" s="50">
        <v>100000</v>
      </c>
      <c r="AE143" s="54"/>
      <c r="AF143" s="54"/>
      <c r="AG143" s="55"/>
      <c r="AH143" s="119">
        <f t="shared" si="19"/>
        <v>132103.4</v>
      </c>
      <c r="AI143" s="117">
        <f t="shared" si="19"/>
        <v>105000</v>
      </c>
      <c r="AJ143" s="117">
        <f t="shared" si="19"/>
        <v>27103.4</v>
      </c>
      <c r="AK143" s="117">
        <f t="shared" si="19"/>
        <v>0</v>
      </c>
      <c r="AL143" s="118">
        <f t="shared" si="19"/>
        <v>0</v>
      </c>
    </row>
    <row r="144" spans="1:38" s="3" customFormat="1">
      <c r="A144" s="47" t="s">
        <v>144</v>
      </c>
      <c r="B144" s="130">
        <v>18</v>
      </c>
      <c r="C144" s="131">
        <v>4</v>
      </c>
      <c r="D144" s="132">
        <v>10421.700000000001</v>
      </c>
      <c r="E144" s="50">
        <v>4939.2</v>
      </c>
      <c r="F144" s="50">
        <v>5482.5</v>
      </c>
      <c r="G144" s="50">
        <v>0</v>
      </c>
      <c r="H144" s="51">
        <v>0</v>
      </c>
      <c r="I144" s="37"/>
      <c r="J144" s="50"/>
      <c r="K144" s="50"/>
      <c r="L144" s="50"/>
      <c r="M144" s="51"/>
      <c r="N144" s="132">
        <f t="shared" si="21"/>
        <v>10421.700000000001</v>
      </c>
      <c r="O144" s="50">
        <f t="shared" si="21"/>
        <v>4939.2</v>
      </c>
      <c r="P144" s="50">
        <f t="shared" si="21"/>
        <v>5482.5</v>
      </c>
      <c r="Q144" s="50">
        <f t="shared" si="21"/>
        <v>0</v>
      </c>
      <c r="R144" s="51">
        <f t="shared" si="21"/>
        <v>0</v>
      </c>
      <c r="S144" s="132">
        <f t="shared" si="22"/>
        <v>-247.30000000000109</v>
      </c>
      <c r="T144" s="50">
        <f t="shared" si="22"/>
        <v>52.699999999999818</v>
      </c>
      <c r="U144" s="50">
        <f t="shared" si="22"/>
        <v>-300</v>
      </c>
      <c r="V144" s="50">
        <f t="shared" si="22"/>
        <v>0</v>
      </c>
      <c r="W144" s="51">
        <f t="shared" si="22"/>
        <v>0</v>
      </c>
      <c r="X144" s="116">
        <v>10174.4</v>
      </c>
      <c r="Y144" s="117">
        <v>4991.8999999999996</v>
      </c>
      <c r="Z144" s="117">
        <v>5182.5</v>
      </c>
      <c r="AA144" s="117">
        <v>0</v>
      </c>
      <c r="AB144" s="118">
        <v>0</v>
      </c>
      <c r="AC144" s="97">
        <v>0</v>
      </c>
      <c r="AD144" s="54"/>
      <c r="AE144" s="54"/>
      <c r="AF144" s="54"/>
      <c r="AG144" s="55"/>
      <c r="AH144" s="119">
        <f t="shared" si="19"/>
        <v>10174.4</v>
      </c>
      <c r="AI144" s="117">
        <f t="shared" si="19"/>
        <v>4991.8999999999996</v>
      </c>
      <c r="AJ144" s="117">
        <f t="shared" si="19"/>
        <v>5182.5</v>
      </c>
      <c r="AK144" s="117">
        <f t="shared" si="19"/>
        <v>0</v>
      </c>
      <c r="AL144" s="118">
        <f t="shared" si="19"/>
        <v>0</v>
      </c>
    </row>
    <row r="145" spans="1:38" s="3" customFormat="1">
      <c r="A145" s="47" t="s">
        <v>54</v>
      </c>
      <c r="B145" s="130">
        <v>18</v>
      </c>
      <c r="C145" s="131">
        <v>10</v>
      </c>
      <c r="D145" s="132">
        <v>4225.3</v>
      </c>
      <c r="E145" s="38">
        <v>4225.3</v>
      </c>
      <c r="F145" s="38">
        <v>0</v>
      </c>
      <c r="G145" s="38">
        <v>0</v>
      </c>
      <c r="H145" s="39">
        <v>0</v>
      </c>
      <c r="I145" s="37"/>
      <c r="J145" s="50"/>
      <c r="K145" s="50"/>
      <c r="L145" s="50"/>
      <c r="M145" s="51"/>
      <c r="N145" s="132">
        <f t="shared" si="21"/>
        <v>4225.3</v>
      </c>
      <c r="O145" s="38">
        <f t="shared" si="21"/>
        <v>4225.3</v>
      </c>
      <c r="P145" s="38">
        <f t="shared" si="21"/>
        <v>0</v>
      </c>
      <c r="Q145" s="38">
        <f t="shared" si="21"/>
        <v>0</v>
      </c>
      <c r="R145" s="39">
        <f t="shared" si="21"/>
        <v>0</v>
      </c>
      <c r="S145" s="132">
        <f t="shared" si="22"/>
        <v>0</v>
      </c>
      <c r="T145" s="38">
        <f t="shared" si="22"/>
        <v>0</v>
      </c>
      <c r="U145" s="38">
        <f t="shared" si="22"/>
        <v>0</v>
      </c>
      <c r="V145" s="38">
        <f t="shared" si="22"/>
        <v>0</v>
      </c>
      <c r="W145" s="39">
        <f t="shared" si="22"/>
        <v>0</v>
      </c>
      <c r="X145" s="116">
        <v>4225.3</v>
      </c>
      <c r="Y145" s="117">
        <v>4225.3</v>
      </c>
      <c r="Z145" s="117">
        <v>0</v>
      </c>
      <c r="AA145" s="117">
        <v>0</v>
      </c>
      <c r="AB145" s="118">
        <v>0</v>
      </c>
      <c r="AC145" s="97">
        <v>0</v>
      </c>
      <c r="AD145" s="54"/>
      <c r="AE145" s="54"/>
      <c r="AF145" s="54"/>
      <c r="AG145" s="55"/>
      <c r="AH145" s="119">
        <f t="shared" si="19"/>
        <v>4225.3</v>
      </c>
      <c r="AI145" s="117">
        <f t="shared" si="19"/>
        <v>4225.3</v>
      </c>
      <c r="AJ145" s="117">
        <f t="shared" si="19"/>
        <v>0</v>
      </c>
      <c r="AK145" s="117">
        <f t="shared" si="19"/>
        <v>0</v>
      </c>
      <c r="AL145" s="118">
        <f t="shared" si="19"/>
        <v>0</v>
      </c>
    </row>
    <row r="146" spans="1:38" s="4" customFormat="1">
      <c r="A146" s="34" t="s">
        <v>145</v>
      </c>
      <c r="B146" s="121">
        <v>19</v>
      </c>
      <c r="C146" s="122" t="s">
        <v>21</v>
      </c>
      <c r="D146" s="129">
        <v>256412.1</v>
      </c>
      <c r="E146" s="50">
        <v>253441.7</v>
      </c>
      <c r="F146" s="50">
        <v>633</v>
      </c>
      <c r="G146" s="50">
        <v>0</v>
      </c>
      <c r="H146" s="51">
        <v>2337.4</v>
      </c>
      <c r="I146" s="37">
        <f>J146</f>
        <v>7740</v>
      </c>
      <c r="J146" s="38">
        <f>J148</f>
        <v>7740</v>
      </c>
      <c r="K146" s="38"/>
      <c r="L146" s="38"/>
      <c r="M146" s="39"/>
      <c r="N146" s="129">
        <f t="shared" si="21"/>
        <v>264152.09999999998</v>
      </c>
      <c r="O146" s="50">
        <f t="shared" si="21"/>
        <v>261181.7</v>
      </c>
      <c r="P146" s="50">
        <f t="shared" si="21"/>
        <v>633</v>
      </c>
      <c r="Q146" s="50">
        <f t="shared" si="21"/>
        <v>0</v>
      </c>
      <c r="R146" s="51">
        <f t="shared" si="21"/>
        <v>2337.4</v>
      </c>
      <c r="S146" s="129">
        <f t="shared" si="22"/>
        <v>28271.200000000012</v>
      </c>
      <c r="T146" s="38">
        <f t="shared" si="22"/>
        <v>28205.099999999977</v>
      </c>
      <c r="U146" s="38">
        <f t="shared" si="22"/>
        <v>66.100000000000023</v>
      </c>
      <c r="V146" s="38">
        <f t="shared" si="22"/>
        <v>0</v>
      </c>
      <c r="W146" s="39">
        <f t="shared" si="22"/>
        <v>0</v>
      </c>
      <c r="X146" s="116">
        <v>292423.3</v>
      </c>
      <c r="Y146" s="124">
        <v>289386.8</v>
      </c>
      <c r="Z146" s="124">
        <v>699.1</v>
      </c>
      <c r="AA146" s="124">
        <v>0</v>
      </c>
      <c r="AB146" s="125">
        <v>2337.4</v>
      </c>
      <c r="AC146" s="97">
        <v>0</v>
      </c>
      <c r="AD146" s="44">
        <v>0</v>
      </c>
      <c r="AE146" s="44">
        <v>0</v>
      </c>
      <c r="AF146" s="44">
        <v>0</v>
      </c>
      <c r="AG146" s="45">
        <v>0</v>
      </c>
      <c r="AH146" s="119">
        <f t="shared" si="19"/>
        <v>292423.3</v>
      </c>
      <c r="AI146" s="124">
        <f t="shared" si="19"/>
        <v>289386.8</v>
      </c>
      <c r="AJ146" s="124">
        <f t="shared" si="19"/>
        <v>699.1</v>
      </c>
      <c r="AK146" s="124">
        <f t="shared" si="19"/>
        <v>0</v>
      </c>
      <c r="AL146" s="125">
        <f t="shared" si="19"/>
        <v>2337.4</v>
      </c>
    </row>
    <row r="147" spans="1:38" s="3" customFormat="1">
      <c r="A147" s="47" t="s">
        <v>146</v>
      </c>
      <c r="B147" s="130">
        <v>19</v>
      </c>
      <c r="C147" s="131">
        <v>1</v>
      </c>
      <c r="D147" s="132">
        <v>24400</v>
      </c>
      <c r="E147" s="50">
        <v>24400</v>
      </c>
      <c r="F147" s="50">
        <v>0</v>
      </c>
      <c r="G147" s="50">
        <v>0</v>
      </c>
      <c r="H147" s="51">
        <v>0</v>
      </c>
      <c r="I147" s="37"/>
      <c r="J147" s="50"/>
      <c r="K147" s="50"/>
      <c r="L147" s="50"/>
      <c r="M147" s="51"/>
      <c r="N147" s="132">
        <f t="shared" si="21"/>
        <v>24400</v>
      </c>
      <c r="O147" s="50">
        <f t="shared" si="21"/>
        <v>24400</v>
      </c>
      <c r="P147" s="50">
        <f t="shared" si="21"/>
        <v>0</v>
      </c>
      <c r="Q147" s="50">
        <f t="shared" si="21"/>
        <v>0</v>
      </c>
      <c r="R147" s="51">
        <f t="shared" si="21"/>
        <v>0</v>
      </c>
      <c r="S147" s="132">
        <f t="shared" si="22"/>
        <v>11451.5</v>
      </c>
      <c r="T147" s="50">
        <f t="shared" si="22"/>
        <v>11451.5</v>
      </c>
      <c r="U147" s="50">
        <f t="shared" si="22"/>
        <v>0</v>
      </c>
      <c r="V147" s="50">
        <f t="shared" si="22"/>
        <v>0</v>
      </c>
      <c r="W147" s="51">
        <f t="shared" si="22"/>
        <v>0</v>
      </c>
      <c r="X147" s="116">
        <v>35851.5</v>
      </c>
      <c r="Y147" s="117">
        <v>35851.5</v>
      </c>
      <c r="Z147" s="117">
        <v>0</v>
      </c>
      <c r="AA147" s="117">
        <v>0</v>
      </c>
      <c r="AB147" s="118">
        <v>0</v>
      </c>
      <c r="AC147" s="97">
        <v>0</v>
      </c>
      <c r="AD147" s="54"/>
      <c r="AE147" s="54"/>
      <c r="AF147" s="54"/>
      <c r="AG147" s="55"/>
      <c r="AH147" s="119">
        <f t="shared" si="19"/>
        <v>35851.5</v>
      </c>
      <c r="AI147" s="117">
        <f t="shared" si="19"/>
        <v>35851.5</v>
      </c>
      <c r="AJ147" s="117">
        <f t="shared" si="19"/>
        <v>0</v>
      </c>
      <c r="AK147" s="117">
        <f t="shared" si="19"/>
        <v>0</v>
      </c>
      <c r="AL147" s="118">
        <f t="shared" si="19"/>
        <v>0</v>
      </c>
    </row>
    <row r="148" spans="1:38" s="3" customFormat="1">
      <c r="A148" s="47" t="s">
        <v>145</v>
      </c>
      <c r="B148" s="130">
        <v>19</v>
      </c>
      <c r="C148" s="131">
        <v>3</v>
      </c>
      <c r="D148" s="132">
        <v>222867</v>
      </c>
      <c r="E148" s="50">
        <v>220412.6</v>
      </c>
      <c r="F148" s="50">
        <v>117</v>
      </c>
      <c r="G148" s="50">
        <v>0</v>
      </c>
      <c r="H148" s="51">
        <v>2337.4</v>
      </c>
      <c r="I148" s="37">
        <f>J148</f>
        <v>7740</v>
      </c>
      <c r="J148" s="50">
        <v>7740</v>
      </c>
      <c r="K148" s="50"/>
      <c r="L148" s="50"/>
      <c r="M148" s="51"/>
      <c r="N148" s="132">
        <f t="shared" si="21"/>
        <v>230607</v>
      </c>
      <c r="O148" s="50">
        <f t="shared" si="21"/>
        <v>228152.6</v>
      </c>
      <c r="P148" s="50">
        <f t="shared" si="21"/>
        <v>117</v>
      </c>
      <c r="Q148" s="50">
        <f t="shared" si="21"/>
        <v>0</v>
      </c>
      <c r="R148" s="51">
        <f t="shared" si="21"/>
        <v>2337.4</v>
      </c>
      <c r="S148" s="132">
        <f t="shared" si="22"/>
        <v>16728.600000000006</v>
      </c>
      <c r="T148" s="50">
        <f t="shared" si="22"/>
        <v>16728.600000000006</v>
      </c>
      <c r="U148" s="50">
        <f t="shared" si="22"/>
        <v>0</v>
      </c>
      <c r="V148" s="50">
        <f t="shared" si="22"/>
        <v>0</v>
      </c>
      <c r="W148" s="51">
        <f t="shared" si="22"/>
        <v>0</v>
      </c>
      <c r="X148" s="116">
        <v>247335.6</v>
      </c>
      <c r="Y148" s="117">
        <v>244881.2</v>
      </c>
      <c r="Z148" s="117">
        <v>117</v>
      </c>
      <c r="AA148" s="117">
        <v>0</v>
      </c>
      <c r="AB148" s="118">
        <v>2337.4</v>
      </c>
      <c r="AC148" s="97">
        <v>0</v>
      </c>
      <c r="AD148" s="54"/>
      <c r="AE148" s="54"/>
      <c r="AF148" s="54"/>
      <c r="AG148" s="55"/>
      <c r="AH148" s="119">
        <f t="shared" si="19"/>
        <v>247335.6</v>
      </c>
      <c r="AI148" s="117">
        <f t="shared" si="19"/>
        <v>244881.2</v>
      </c>
      <c r="AJ148" s="117">
        <f t="shared" si="19"/>
        <v>117</v>
      </c>
      <c r="AK148" s="117">
        <f t="shared" si="19"/>
        <v>0</v>
      </c>
      <c r="AL148" s="118">
        <f t="shared" si="19"/>
        <v>2337.4</v>
      </c>
    </row>
    <row r="149" spans="1:38" s="3" customFormat="1">
      <c r="A149" s="47" t="s">
        <v>54</v>
      </c>
      <c r="B149" s="130">
        <v>19</v>
      </c>
      <c r="C149" s="131">
        <v>10</v>
      </c>
      <c r="D149" s="132">
        <v>9145.1</v>
      </c>
      <c r="E149" s="38">
        <v>8629.1</v>
      </c>
      <c r="F149" s="38">
        <v>516</v>
      </c>
      <c r="G149" s="38">
        <v>0</v>
      </c>
      <c r="H149" s="39">
        <v>0</v>
      </c>
      <c r="I149" s="37"/>
      <c r="J149" s="50"/>
      <c r="K149" s="50"/>
      <c r="L149" s="50"/>
      <c r="M149" s="51"/>
      <c r="N149" s="132">
        <f t="shared" si="21"/>
        <v>9145.1</v>
      </c>
      <c r="O149" s="38">
        <f t="shared" si="21"/>
        <v>8629.1</v>
      </c>
      <c r="P149" s="38">
        <f t="shared" si="21"/>
        <v>516</v>
      </c>
      <c r="Q149" s="38">
        <f t="shared" si="21"/>
        <v>0</v>
      </c>
      <c r="R149" s="39">
        <f t="shared" si="21"/>
        <v>0</v>
      </c>
      <c r="S149" s="132">
        <f t="shared" si="22"/>
        <v>91.100000000000364</v>
      </c>
      <c r="T149" s="38">
        <f t="shared" si="22"/>
        <v>25</v>
      </c>
      <c r="U149" s="38">
        <f t="shared" si="22"/>
        <v>66.100000000000023</v>
      </c>
      <c r="V149" s="38">
        <f t="shared" si="22"/>
        <v>0</v>
      </c>
      <c r="W149" s="39">
        <f t="shared" si="22"/>
        <v>0</v>
      </c>
      <c r="X149" s="116">
        <v>9236.2000000000007</v>
      </c>
      <c r="Y149" s="117">
        <v>8654.1</v>
      </c>
      <c r="Z149" s="117">
        <v>582.1</v>
      </c>
      <c r="AA149" s="117">
        <v>0</v>
      </c>
      <c r="AB149" s="118">
        <v>0</v>
      </c>
      <c r="AC149" s="97">
        <v>0</v>
      </c>
      <c r="AD149" s="54"/>
      <c r="AE149" s="54"/>
      <c r="AF149" s="54"/>
      <c r="AG149" s="55"/>
      <c r="AH149" s="119">
        <f t="shared" si="19"/>
        <v>9236.2000000000007</v>
      </c>
      <c r="AI149" s="117">
        <f t="shared" si="19"/>
        <v>8654.1</v>
      </c>
      <c r="AJ149" s="117">
        <f t="shared" si="19"/>
        <v>582.1</v>
      </c>
      <c r="AK149" s="117">
        <f t="shared" si="19"/>
        <v>0</v>
      </c>
      <c r="AL149" s="118">
        <f t="shared" si="19"/>
        <v>0</v>
      </c>
    </row>
    <row r="150" spans="1:38" s="4" customFormat="1" ht="27.75" customHeight="1">
      <c r="A150" s="34" t="s">
        <v>147</v>
      </c>
      <c r="B150" s="121">
        <v>20</v>
      </c>
      <c r="C150" s="122" t="s">
        <v>21</v>
      </c>
      <c r="D150" s="129">
        <v>4572103.5999999996</v>
      </c>
      <c r="E150" s="50">
        <v>4477417.4000000004</v>
      </c>
      <c r="F150" s="50">
        <v>0</v>
      </c>
      <c r="G150" s="50">
        <v>0</v>
      </c>
      <c r="H150" s="51">
        <v>94686.2</v>
      </c>
      <c r="I150" s="37">
        <f>J150</f>
        <v>5340</v>
      </c>
      <c r="J150" s="38">
        <f>J153</f>
        <v>5340</v>
      </c>
      <c r="K150" s="38"/>
      <c r="L150" s="38"/>
      <c r="M150" s="39"/>
      <c r="N150" s="129">
        <f t="shared" si="21"/>
        <v>4577443.5999999996</v>
      </c>
      <c r="O150" s="50">
        <f t="shared" si="21"/>
        <v>4482757.4000000004</v>
      </c>
      <c r="P150" s="50">
        <f t="shared" si="21"/>
        <v>0</v>
      </c>
      <c r="Q150" s="50">
        <f t="shared" si="21"/>
        <v>0</v>
      </c>
      <c r="R150" s="51">
        <f t="shared" si="21"/>
        <v>94686.2</v>
      </c>
      <c r="S150" s="129">
        <f t="shared" si="22"/>
        <v>269522</v>
      </c>
      <c r="T150" s="38">
        <f t="shared" si="22"/>
        <v>269522</v>
      </c>
      <c r="U150" s="38">
        <f t="shared" si="22"/>
        <v>0</v>
      </c>
      <c r="V150" s="38">
        <f t="shared" si="22"/>
        <v>0</v>
      </c>
      <c r="W150" s="39">
        <f t="shared" si="22"/>
        <v>0</v>
      </c>
      <c r="X150" s="116">
        <v>4846965.5999999996</v>
      </c>
      <c r="Y150" s="124">
        <v>4752279.4000000004</v>
      </c>
      <c r="Z150" s="124">
        <v>0</v>
      </c>
      <c r="AA150" s="124">
        <v>0</v>
      </c>
      <c r="AB150" s="125">
        <v>94686.2</v>
      </c>
      <c r="AC150" s="37">
        <v>11785</v>
      </c>
      <c r="AD150" s="38">
        <v>11785</v>
      </c>
      <c r="AE150" s="44">
        <v>0</v>
      </c>
      <c r="AF150" s="44">
        <v>0</v>
      </c>
      <c r="AG150" s="45">
        <v>0</v>
      </c>
      <c r="AH150" s="119">
        <v>4858750.5999999996</v>
      </c>
      <c r="AI150" s="124">
        <v>4764064.4000000004</v>
      </c>
      <c r="AJ150" s="124">
        <f t="shared" si="19"/>
        <v>0</v>
      </c>
      <c r="AK150" s="124">
        <f t="shared" si="19"/>
        <v>0</v>
      </c>
      <c r="AL150" s="125">
        <f t="shared" si="19"/>
        <v>94686.2</v>
      </c>
    </row>
    <row r="151" spans="1:38" s="3" customFormat="1" ht="18" customHeight="1">
      <c r="A151" s="47" t="s">
        <v>148</v>
      </c>
      <c r="B151" s="130">
        <v>20</v>
      </c>
      <c r="C151" s="131">
        <v>2</v>
      </c>
      <c r="D151" s="132">
        <v>50000</v>
      </c>
      <c r="E151" s="50">
        <v>50000</v>
      </c>
      <c r="F151" s="50">
        <v>0</v>
      </c>
      <c r="G151" s="50">
        <v>0</v>
      </c>
      <c r="H151" s="51">
        <v>0</v>
      </c>
      <c r="I151" s="37"/>
      <c r="J151" s="50"/>
      <c r="K151" s="50"/>
      <c r="L151" s="50"/>
      <c r="M151" s="51"/>
      <c r="N151" s="132">
        <f t="shared" si="21"/>
        <v>50000</v>
      </c>
      <c r="O151" s="50">
        <f t="shared" si="21"/>
        <v>50000</v>
      </c>
      <c r="P151" s="50">
        <f t="shared" si="21"/>
        <v>0</v>
      </c>
      <c r="Q151" s="50">
        <f t="shared" si="21"/>
        <v>0</v>
      </c>
      <c r="R151" s="51">
        <f t="shared" si="21"/>
        <v>0</v>
      </c>
      <c r="S151" s="132">
        <f t="shared" si="22"/>
        <v>0</v>
      </c>
      <c r="T151" s="50">
        <f t="shared" si="22"/>
        <v>0</v>
      </c>
      <c r="U151" s="50">
        <f t="shared" si="22"/>
        <v>0</v>
      </c>
      <c r="V151" s="50">
        <f t="shared" si="22"/>
        <v>0</v>
      </c>
      <c r="W151" s="51">
        <f t="shared" si="22"/>
        <v>0</v>
      </c>
      <c r="X151" s="116">
        <v>50000</v>
      </c>
      <c r="Y151" s="117">
        <v>50000</v>
      </c>
      <c r="Z151" s="117">
        <v>0</v>
      </c>
      <c r="AA151" s="117">
        <v>0</v>
      </c>
      <c r="AB151" s="118">
        <v>0</v>
      </c>
      <c r="AC151" s="37">
        <v>0</v>
      </c>
      <c r="AD151" s="50"/>
      <c r="AE151" s="54"/>
      <c r="AF151" s="54"/>
      <c r="AG151" s="55"/>
      <c r="AH151" s="119">
        <f t="shared" si="19"/>
        <v>50000</v>
      </c>
      <c r="AI151" s="117">
        <f t="shared" si="19"/>
        <v>50000</v>
      </c>
      <c r="AJ151" s="117">
        <f t="shared" si="19"/>
        <v>0</v>
      </c>
      <c r="AK151" s="117">
        <f t="shared" si="19"/>
        <v>0</v>
      </c>
      <c r="AL151" s="118">
        <f t="shared" si="19"/>
        <v>0</v>
      </c>
    </row>
    <row r="152" spans="1:38" s="3" customFormat="1" ht="39">
      <c r="A152" s="47" t="s">
        <v>149</v>
      </c>
      <c r="B152" s="130">
        <v>20</v>
      </c>
      <c r="C152" s="131">
        <v>4</v>
      </c>
      <c r="D152" s="132">
        <v>3760229.2</v>
      </c>
      <c r="E152" s="50">
        <v>3760229.2</v>
      </c>
      <c r="F152" s="50">
        <v>0</v>
      </c>
      <c r="G152" s="50">
        <v>0</v>
      </c>
      <c r="H152" s="51">
        <v>0</v>
      </c>
      <c r="I152" s="37"/>
      <c r="J152" s="50"/>
      <c r="K152" s="50"/>
      <c r="L152" s="50"/>
      <c r="M152" s="51"/>
      <c r="N152" s="132">
        <f t="shared" si="21"/>
        <v>3760229.2</v>
      </c>
      <c r="O152" s="50">
        <f t="shared" si="21"/>
        <v>3760229.2</v>
      </c>
      <c r="P152" s="50">
        <f t="shared" si="21"/>
        <v>0</v>
      </c>
      <c r="Q152" s="50">
        <f t="shared" si="21"/>
        <v>0</v>
      </c>
      <c r="R152" s="51">
        <f t="shared" si="21"/>
        <v>0</v>
      </c>
      <c r="S152" s="132">
        <f t="shared" si="22"/>
        <v>242714</v>
      </c>
      <c r="T152" s="50">
        <f t="shared" si="22"/>
        <v>242714</v>
      </c>
      <c r="U152" s="50">
        <f t="shared" si="22"/>
        <v>0</v>
      </c>
      <c r="V152" s="50">
        <f t="shared" si="22"/>
        <v>0</v>
      </c>
      <c r="W152" s="51">
        <f t="shared" si="22"/>
        <v>0</v>
      </c>
      <c r="X152" s="116">
        <v>4002943.2</v>
      </c>
      <c r="Y152" s="117">
        <v>4002943.2</v>
      </c>
      <c r="Z152" s="117">
        <v>0</v>
      </c>
      <c r="AA152" s="117">
        <v>0</v>
      </c>
      <c r="AB152" s="118">
        <v>0</v>
      </c>
      <c r="AC152" s="37">
        <v>7000</v>
      </c>
      <c r="AD152" s="50">
        <v>7000</v>
      </c>
      <c r="AE152" s="54"/>
      <c r="AF152" s="54"/>
      <c r="AG152" s="55"/>
      <c r="AH152" s="119">
        <f t="shared" si="19"/>
        <v>4009943.2</v>
      </c>
      <c r="AI152" s="117">
        <f t="shared" si="19"/>
        <v>4009943.2</v>
      </c>
      <c r="AJ152" s="117">
        <f t="shared" si="19"/>
        <v>0</v>
      </c>
      <c r="AK152" s="117">
        <f t="shared" si="19"/>
        <v>0</v>
      </c>
      <c r="AL152" s="118">
        <f t="shared" si="19"/>
        <v>0</v>
      </c>
    </row>
    <row r="153" spans="1:38" s="3" customFormat="1" ht="28.5" customHeight="1">
      <c r="A153" s="47" t="s">
        <v>123</v>
      </c>
      <c r="B153" s="130">
        <v>20</v>
      </c>
      <c r="C153" s="131">
        <v>5</v>
      </c>
      <c r="D153" s="132">
        <v>445896</v>
      </c>
      <c r="E153" s="50">
        <v>445896</v>
      </c>
      <c r="F153" s="50">
        <v>0</v>
      </c>
      <c r="G153" s="50">
        <v>0</v>
      </c>
      <c r="H153" s="51">
        <v>0</v>
      </c>
      <c r="I153" s="37">
        <f>J153+K153+L153+M153</f>
        <v>5340</v>
      </c>
      <c r="J153" s="50">
        <v>5340</v>
      </c>
      <c r="K153" s="50"/>
      <c r="L153" s="50"/>
      <c r="M153" s="51"/>
      <c r="N153" s="132">
        <f t="shared" si="21"/>
        <v>451236</v>
      </c>
      <c r="O153" s="50">
        <f t="shared" si="21"/>
        <v>451236</v>
      </c>
      <c r="P153" s="50">
        <f t="shared" si="21"/>
        <v>0</v>
      </c>
      <c r="Q153" s="50">
        <f t="shared" si="21"/>
        <v>0</v>
      </c>
      <c r="R153" s="51">
        <f t="shared" si="21"/>
        <v>0</v>
      </c>
      <c r="S153" s="132">
        <f t="shared" si="22"/>
        <v>41008</v>
      </c>
      <c r="T153" s="50">
        <f t="shared" si="22"/>
        <v>41008</v>
      </c>
      <c r="U153" s="50">
        <f t="shared" si="22"/>
        <v>0</v>
      </c>
      <c r="V153" s="50">
        <f t="shared" si="22"/>
        <v>0</v>
      </c>
      <c r="W153" s="51">
        <f t="shared" si="22"/>
        <v>0</v>
      </c>
      <c r="X153" s="116">
        <v>492244</v>
      </c>
      <c r="Y153" s="117">
        <v>492244</v>
      </c>
      <c r="Z153" s="117">
        <v>0</v>
      </c>
      <c r="AA153" s="117">
        <v>0</v>
      </c>
      <c r="AB153" s="118">
        <v>0</v>
      </c>
      <c r="AC153" s="37">
        <v>4785</v>
      </c>
      <c r="AD153" s="50">
        <v>4785</v>
      </c>
      <c r="AE153" s="54"/>
      <c r="AF153" s="54"/>
      <c r="AG153" s="55"/>
      <c r="AH153" s="119">
        <v>497029</v>
      </c>
      <c r="AI153" s="117">
        <v>497029</v>
      </c>
      <c r="AJ153" s="117">
        <f t="shared" ref="AH153:AL156" si="23">Z153+AE153</f>
        <v>0</v>
      </c>
      <c r="AK153" s="117">
        <f t="shared" si="23"/>
        <v>0</v>
      </c>
      <c r="AL153" s="118">
        <f t="shared" si="23"/>
        <v>0</v>
      </c>
    </row>
    <row r="154" spans="1:38" s="3" customFormat="1" ht="28.5" customHeight="1">
      <c r="A154" s="47" t="s">
        <v>150</v>
      </c>
      <c r="B154" s="130">
        <v>20</v>
      </c>
      <c r="C154" s="131">
        <v>6</v>
      </c>
      <c r="D154" s="132">
        <v>184848.2</v>
      </c>
      <c r="E154" s="50">
        <v>184848.2</v>
      </c>
      <c r="F154" s="50">
        <v>0</v>
      </c>
      <c r="G154" s="50">
        <v>0</v>
      </c>
      <c r="H154" s="51">
        <v>0</v>
      </c>
      <c r="I154" s="37"/>
      <c r="J154" s="50"/>
      <c r="K154" s="50"/>
      <c r="L154" s="50"/>
      <c r="M154" s="51"/>
      <c r="N154" s="132">
        <f t="shared" si="21"/>
        <v>184848.2</v>
      </c>
      <c r="O154" s="50">
        <f t="shared" si="21"/>
        <v>184848.2</v>
      </c>
      <c r="P154" s="50">
        <f t="shared" si="21"/>
        <v>0</v>
      </c>
      <c r="Q154" s="50">
        <f t="shared" si="21"/>
        <v>0</v>
      </c>
      <c r="R154" s="51">
        <f t="shared" si="21"/>
        <v>0</v>
      </c>
      <c r="S154" s="132">
        <f t="shared" si="22"/>
        <v>0</v>
      </c>
      <c r="T154" s="50">
        <f t="shared" si="22"/>
        <v>0</v>
      </c>
      <c r="U154" s="50">
        <f t="shared" si="22"/>
        <v>0</v>
      </c>
      <c r="V154" s="50">
        <f t="shared" si="22"/>
        <v>0</v>
      </c>
      <c r="W154" s="51">
        <f t="shared" si="22"/>
        <v>0</v>
      </c>
      <c r="X154" s="116">
        <v>184848.2</v>
      </c>
      <c r="Y154" s="117">
        <v>184848.2</v>
      </c>
      <c r="Z154" s="117">
        <v>0</v>
      </c>
      <c r="AA154" s="117">
        <v>0</v>
      </c>
      <c r="AB154" s="118">
        <v>0</v>
      </c>
      <c r="AC154" s="97">
        <v>0</v>
      </c>
      <c r="AD154" s="54"/>
      <c r="AE154" s="54"/>
      <c r="AF154" s="54"/>
      <c r="AG154" s="55"/>
      <c r="AH154" s="119">
        <f t="shared" si="23"/>
        <v>184848.2</v>
      </c>
      <c r="AI154" s="117">
        <f t="shared" si="23"/>
        <v>184848.2</v>
      </c>
      <c r="AJ154" s="117">
        <f t="shared" si="23"/>
        <v>0</v>
      </c>
      <c r="AK154" s="117">
        <f t="shared" si="23"/>
        <v>0</v>
      </c>
      <c r="AL154" s="118">
        <f t="shared" si="23"/>
        <v>0</v>
      </c>
    </row>
    <row r="155" spans="1:38" s="3" customFormat="1" ht="16.5" customHeight="1">
      <c r="A155" s="47" t="s">
        <v>151</v>
      </c>
      <c r="B155" s="130">
        <v>20</v>
      </c>
      <c r="C155" s="131">
        <v>9</v>
      </c>
      <c r="D155" s="132">
        <v>131130.20000000001</v>
      </c>
      <c r="E155" s="38">
        <v>36444</v>
      </c>
      <c r="F155" s="38">
        <v>0</v>
      </c>
      <c r="G155" s="38">
        <v>0</v>
      </c>
      <c r="H155" s="39">
        <v>94686.2</v>
      </c>
      <c r="I155" s="37"/>
      <c r="J155" s="50"/>
      <c r="K155" s="50"/>
      <c r="L155" s="50"/>
      <c r="M155" s="51"/>
      <c r="N155" s="132">
        <f t="shared" si="21"/>
        <v>131130.20000000001</v>
      </c>
      <c r="O155" s="38">
        <f t="shared" si="21"/>
        <v>36444</v>
      </c>
      <c r="P155" s="38">
        <f t="shared" si="21"/>
        <v>0</v>
      </c>
      <c r="Q155" s="38">
        <f t="shared" si="21"/>
        <v>0</v>
      </c>
      <c r="R155" s="51">
        <f t="shared" si="21"/>
        <v>94686.2</v>
      </c>
      <c r="S155" s="132">
        <f t="shared" si="22"/>
        <v>-14200.000000000015</v>
      </c>
      <c r="T155" s="50">
        <f t="shared" si="22"/>
        <v>-14200</v>
      </c>
      <c r="U155" s="38">
        <f t="shared" si="22"/>
        <v>0</v>
      </c>
      <c r="V155" s="38">
        <f t="shared" si="22"/>
        <v>0</v>
      </c>
      <c r="W155" s="39">
        <f t="shared" si="22"/>
        <v>0</v>
      </c>
      <c r="X155" s="116">
        <v>116930.2</v>
      </c>
      <c r="Y155" s="117">
        <v>22244</v>
      </c>
      <c r="Z155" s="117">
        <v>0</v>
      </c>
      <c r="AA155" s="117">
        <v>0</v>
      </c>
      <c r="AB155" s="118">
        <v>94686.2</v>
      </c>
      <c r="AC155" s="97">
        <v>0</v>
      </c>
      <c r="AD155" s="54"/>
      <c r="AE155" s="54"/>
      <c r="AF155" s="54"/>
      <c r="AG155" s="55"/>
      <c r="AH155" s="119">
        <f t="shared" si="23"/>
        <v>116930.2</v>
      </c>
      <c r="AI155" s="117">
        <f t="shared" si="23"/>
        <v>22244</v>
      </c>
      <c r="AJ155" s="117">
        <f t="shared" si="23"/>
        <v>0</v>
      </c>
      <c r="AK155" s="117">
        <f t="shared" si="23"/>
        <v>0</v>
      </c>
      <c r="AL155" s="118">
        <f t="shared" si="23"/>
        <v>94686.2</v>
      </c>
    </row>
    <row r="156" spans="1:38" s="4" customFormat="1">
      <c r="A156" s="34" t="s">
        <v>152</v>
      </c>
      <c r="B156" s="121">
        <v>23</v>
      </c>
      <c r="C156" s="122" t="s">
        <v>21</v>
      </c>
      <c r="D156" s="129">
        <v>-126467</v>
      </c>
      <c r="E156" s="50">
        <v>-126467</v>
      </c>
      <c r="F156" s="50">
        <v>0</v>
      </c>
      <c r="G156" s="50">
        <v>0</v>
      </c>
      <c r="H156" s="51">
        <v>0</v>
      </c>
      <c r="I156" s="37">
        <f>J156</f>
        <v>-1900</v>
      </c>
      <c r="J156" s="38">
        <v>-1900</v>
      </c>
      <c r="K156" s="38"/>
      <c r="L156" s="38"/>
      <c r="M156" s="39"/>
      <c r="N156" s="129">
        <f t="shared" si="21"/>
        <v>-128367</v>
      </c>
      <c r="O156" s="50">
        <f t="shared" si="21"/>
        <v>-128367</v>
      </c>
      <c r="P156" s="50">
        <f t="shared" si="21"/>
        <v>0</v>
      </c>
      <c r="Q156" s="50">
        <f t="shared" si="21"/>
        <v>0</v>
      </c>
      <c r="R156" s="51">
        <f t="shared" si="21"/>
        <v>0</v>
      </c>
      <c r="S156" s="129">
        <f t="shared" si="22"/>
        <v>-10933.899999999994</v>
      </c>
      <c r="T156" s="38">
        <f t="shared" si="22"/>
        <v>-10933.899999999994</v>
      </c>
      <c r="U156" s="38">
        <f t="shared" si="22"/>
        <v>0</v>
      </c>
      <c r="V156" s="38">
        <f t="shared" si="22"/>
        <v>0</v>
      </c>
      <c r="W156" s="39">
        <f t="shared" si="22"/>
        <v>0</v>
      </c>
      <c r="X156" s="116">
        <v>-139300.9</v>
      </c>
      <c r="Y156" s="124">
        <v>-139300.9</v>
      </c>
      <c r="Z156" s="117">
        <v>0</v>
      </c>
      <c r="AA156" s="117">
        <v>0</v>
      </c>
      <c r="AB156" s="118">
        <v>0</v>
      </c>
      <c r="AC156" s="97">
        <v>0</v>
      </c>
      <c r="AD156" s="44"/>
      <c r="AE156" s="44"/>
      <c r="AF156" s="44"/>
      <c r="AG156" s="45"/>
      <c r="AH156" s="119">
        <f t="shared" si="23"/>
        <v>-139300.9</v>
      </c>
      <c r="AI156" s="124">
        <f t="shared" si="23"/>
        <v>-139300.9</v>
      </c>
      <c r="AJ156" s="117">
        <f t="shared" si="23"/>
        <v>0</v>
      </c>
      <c r="AK156" s="117">
        <f t="shared" si="23"/>
        <v>0</v>
      </c>
      <c r="AL156" s="118">
        <f t="shared" si="23"/>
        <v>0</v>
      </c>
    </row>
    <row r="157" spans="1:38" s="3" customFormat="1">
      <c r="A157" s="47" t="s">
        <v>153</v>
      </c>
      <c r="B157" s="133"/>
      <c r="C157" s="134"/>
      <c r="D157" s="37"/>
      <c r="E157" s="135"/>
      <c r="F157" s="135"/>
      <c r="G157" s="135"/>
      <c r="H157" s="136"/>
      <c r="I157" s="37"/>
      <c r="J157" s="50"/>
      <c r="K157" s="50"/>
      <c r="L157" s="50"/>
      <c r="M157" s="51"/>
      <c r="N157" s="37"/>
      <c r="O157" s="50"/>
      <c r="P157" s="50"/>
      <c r="Q157" s="50"/>
      <c r="R157" s="51"/>
      <c r="S157" s="129"/>
      <c r="T157" s="50"/>
      <c r="U157" s="50"/>
      <c r="V157" s="50"/>
      <c r="W157" s="51"/>
      <c r="X157" s="40"/>
      <c r="Y157" s="52"/>
      <c r="Z157" s="52"/>
      <c r="AA157" s="52"/>
      <c r="AB157" s="53"/>
      <c r="AC157" s="46"/>
      <c r="AD157" s="54"/>
      <c r="AE157" s="54"/>
      <c r="AF157" s="54"/>
      <c r="AG157" s="55"/>
      <c r="AH157" s="43">
        <v>0</v>
      </c>
      <c r="AI157" s="52">
        <v>0</v>
      </c>
      <c r="AJ157" s="52">
        <v>0</v>
      </c>
      <c r="AK157" s="52">
        <v>0</v>
      </c>
      <c r="AL157" s="53">
        <v>0</v>
      </c>
    </row>
    <row r="158" spans="1:38" s="3" customFormat="1" ht="24" customHeight="1">
      <c r="A158" s="34" t="s">
        <v>154</v>
      </c>
      <c r="B158" s="133" t="s">
        <v>20</v>
      </c>
      <c r="C158" s="134" t="s">
        <v>21</v>
      </c>
      <c r="D158" s="37">
        <v>-2403033.2000000002</v>
      </c>
      <c r="E158" s="38">
        <v>-686287.2</v>
      </c>
      <c r="F158" s="38">
        <v>-73708.2</v>
      </c>
      <c r="G158" s="38">
        <v>-43863.9</v>
      </c>
      <c r="H158" s="39">
        <v>-1599173.9</v>
      </c>
      <c r="I158" s="37"/>
      <c r="J158" s="38"/>
      <c r="K158" s="38"/>
      <c r="L158" s="38"/>
      <c r="M158" s="39"/>
      <c r="N158" s="37">
        <f t="shared" ref="N158:R168" si="24">D158+I158</f>
        <v>-2403033.2000000002</v>
      </c>
      <c r="O158" s="38">
        <f t="shared" si="24"/>
        <v>-686287.2</v>
      </c>
      <c r="P158" s="38">
        <f t="shared" si="24"/>
        <v>-73708.2</v>
      </c>
      <c r="Q158" s="38">
        <f t="shared" si="24"/>
        <v>-43863.9</v>
      </c>
      <c r="R158" s="39">
        <f t="shared" si="24"/>
        <v>-1599173.9</v>
      </c>
      <c r="S158" s="37">
        <f t="shared" ref="S158:W166" si="25">X158-N158</f>
        <v>-160695.89999999758</v>
      </c>
      <c r="T158" s="38">
        <f t="shared" si="25"/>
        <v>-3.0267983675003052E-9</v>
      </c>
      <c r="U158" s="38">
        <f t="shared" si="25"/>
        <v>-31098.499999999956</v>
      </c>
      <c r="V158" s="38">
        <f t="shared" si="25"/>
        <v>-129597.40000000005</v>
      </c>
      <c r="W158" s="39">
        <f t="shared" si="25"/>
        <v>0</v>
      </c>
      <c r="X158" s="40">
        <v>-2563729.0999999978</v>
      </c>
      <c r="Y158" s="41">
        <v>-686287.20000000298</v>
      </c>
      <c r="Z158" s="41">
        <v>-104806.69999999995</v>
      </c>
      <c r="AA158" s="41">
        <v>-173461.30000000005</v>
      </c>
      <c r="AB158" s="42">
        <v>-1599173.9</v>
      </c>
      <c r="AC158" s="37">
        <v>122791.4</v>
      </c>
      <c r="AD158" s="50">
        <v>147791.4</v>
      </c>
      <c r="AE158" s="54">
        <v>0</v>
      </c>
      <c r="AF158" s="54">
        <v>-25000</v>
      </c>
      <c r="AG158" s="55">
        <v>0</v>
      </c>
      <c r="AH158" s="43">
        <v>-2440937.6999999979</v>
      </c>
      <c r="AI158" s="41">
        <v>-538495.80000000296</v>
      </c>
      <c r="AJ158" s="41">
        <v>-104806.69999999995</v>
      </c>
      <c r="AK158" s="41">
        <v>-198461.30000000005</v>
      </c>
      <c r="AL158" s="42">
        <v>-1599173.9</v>
      </c>
    </row>
    <row r="159" spans="1:38" s="3" customFormat="1" ht="21.75" customHeight="1">
      <c r="A159" s="34" t="s">
        <v>155</v>
      </c>
      <c r="B159" s="133" t="s">
        <v>20</v>
      </c>
      <c r="C159" s="134" t="s">
        <v>21</v>
      </c>
      <c r="D159" s="37">
        <f>SUM(E159:H159)</f>
        <v>2403033.1999999997</v>
      </c>
      <c r="E159" s="38">
        <f>E160+E164+E167+E168</f>
        <v>686287.2</v>
      </c>
      <c r="F159" s="38">
        <f>F160+F164+F167+F168</f>
        <v>73708.2</v>
      </c>
      <c r="G159" s="38">
        <f>G160+G164+G168</f>
        <v>43863.9</v>
      </c>
      <c r="H159" s="39">
        <f>H160+H164+H168</f>
        <v>1599173.9</v>
      </c>
      <c r="I159" s="37"/>
      <c r="J159" s="38"/>
      <c r="K159" s="38"/>
      <c r="L159" s="38"/>
      <c r="M159" s="39"/>
      <c r="N159" s="37">
        <f t="shared" si="24"/>
        <v>2403033.1999999997</v>
      </c>
      <c r="O159" s="38">
        <f t="shared" si="24"/>
        <v>686287.2</v>
      </c>
      <c r="P159" s="38">
        <f t="shared" si="24"/>
        <v>73708.2</v>
      </c>
      <c r="Q159" s="38">
        <f t="shared" si="24"/>
        <v>43863.9</v>
      </c>
      <c r="R159" s="39">
        <f t="shared" si="24"/>
        <v>1599173.9</v>
      </c>
      <c r="S159" s="37">
        <f t="shared" si="25"/>
        <v>160695.89999999991</v>
      </c>
      <c r="T159" s="38">
        <f t="shared" si="25"/>
        <v>0</v>
      </c>
      <c r="U159" s="38">
        <f t="shared" si="25"/>
        <v>31098.5</v>
      </c>
      <c r="V159" s="38">
        <f t="shared" si="25"/>
        <v>129597.4</v>
      </c>
      <c r="W159" s="39">
        <f t="shared" si="25"/>
        <v>0</v>
      </c>
      <c r="X159" s="40">
        <v>2563729.0999999996</v>
      </c>
      <c r="Y159" s="41">
        <v>686287.2</v>
      </c>
      <c r="Z159" s="41">
        <v>104806.7</v>
      </c>
      <c r="AA159" s="41">
        <v>173461.3</v>
      </c>
      <c r="AB159" s="42">
        <v>1599173.9</v>
      </c>
      <c r="AC159" s="37">
        <v>-122791.40000000002</v>
      </c>
      <c r="AD159" s="50">
        <v>-147791.40000000002</v>
      </c>
      <c r="AE159" s="54">
        <v>0</v>
      </c>
      <c r="AF159" s="54">
        <v>25000</v>
      </c>
      <c r="AG159" s="55">
        <v>0</v>
      </c>
      <c r="AH159" s="43">
        <v>2440937.6999999997</v>
      </c>
      <c r="AI159" s="41">
        <v>538495.79999999993</v>
      </c>
      <c r="AJ159" s="41">
        <v>104806.7</v>
      </c>
      <c r="AK159" s="41">
        <v>198461.3</v>
      </c>
      <c r="AL159" s="42">
        <v>1599173.9</v>
      </c>
    </row>
    <row r="160" spans="1:38" s="4" customFormat="1">
      <c r="A160" s="34" t="s">
        <v>156</v>
      </c>
      <c r="B160" s="137"/>
      <c r="C160" s="138"/>
      <c r="D160" s="37">
        <f t="shared" ref="D160:D168" si="26">SUM(E160:H160)</f>
        <v>336858</v>
      </c>
      <c r="E160" s="38">
        <v>336858</v>
      </c>
      <c r="F160" s="38"/>
      <c r="G160" s="38"/>
      <c r="H160" s="39"/>
      <c r="I160" s="37"/>
      <c r="J160" s="38"/>
      <c r="K160" s="38"/>
      <c r="L160" s="38"/>
      <c r="M160" s="39"/>
      <c r="N160" s="37">
        <f t="shared" si="24"/>
        <v>336858</v>
      </c>
      <c r="O160" s="38">
        <f t="shared" si="24"/>
        <v>336858</v>
      </c>
      <c r="P160" s="38">
        <f t="shared" si="24"/>
        <v>0</v>
      </c>
      <c r="Q160" s="38">
        <f t="shared" si="24"/>
        <v>0</v>
      </c>
      <c r="R160" s="39">
        <f t="shared" si="24"/>
        <v>0</v>
      </c>
      <c r="S160" s="37">
        <f t="shared" si="25"/>
        <v>405770</v>
      </c>
      <c r="T160" s="38">
        <f>Y160-O160</f>
        <v>405770</v>
      </c>
      <c r="U160" s="38"/>
      <c r="V160" s="38"/>
      <c r="W160" s="39"/>
      <c r="X160" s="40">
        <v>742628</v>
      </c>
      <c r="Y160" s="41">
        <v>742628</v>
      </c>
      <c r="Z160" s="41">
        <v>0</v>
      </c>
      <c r="AA160" s="41">
        <v>0</v>
      </c>
      <c r="AB160" s="42">
        <v>0</v>
      </c>
      <c r="AC160" s="97">
        <v>0</v>
      </c>
      <c r="AD160" s="44">
        <v>0</v>
      </c>
      <c r="AE160" s="44">
        <v>0</v>
      </c>
      <c r="AF160" s="44">
        <v>0</v>
      </c>
      <c r="AG160" s="45">
        <v>0</v>
      </c>
      <c r="AH160" s="43">
        <v>742628</v>
      </c>
      <c r="AI160" s="41">
        <v>742628</v>
      </c>
      <c r="AJ160" s="41">
        <v>0</v>
      </c>
      <c r="AK160" s="41">
        <v>0</v>
      </c>
      <c r="AL160" s="42">
        <v>0</v>
      </c>
    </row>
    <row r="161" spans="1:38" s="4" customFormat="1" ht="17.25" customHeight="1">
      <c r="A161" s="47" t="s">
        <v>157</v>
      </c>
      <c r="B161" s="137"/>
      <c r="C161" s="138"/>
      <c r="D161" s="37">
        <f t="shared" si="26"/>
        <v>430000</v>
      </c>
      <c r="E161" s="50">
        <v>430000</v>
      </c>
      <c r="F161" s="38"/>
      <c r="G161" s="38"/>
      <c r="H161" s="39"/>
      <c r="I161" s="37"/>
      <c r="J161" s="50"/>
      <c r="K161" s="38"/>
      <c r="L161" s="38"/>
      <c r="M161" s="39"/>
      <c r="N161" s="37">
        <f t="shared" si="24"/>
        <v>430000</v>
      </c>
      <c r="O161" s="50">
        <f t="shared" si="24"/>
        <v>430000</v>
      </c>
      <c r="P161" s="38">
        <f t="shared" si="24"/>
        <v>0</v>
      </c>
      <c r="Q161" s="38">
        <f t="shared" si="24"/>
        <v>0</v>
      </c>
      <c r="R161" s="39">
        <f t="shared" si="24"/>
        <v>0</v>
      </c>
      <c r="S161" s="37">
        <f t="shared" si="25"/>
        <v>400000</v>
      </c>
      <c r="T161" s="50">
        <f>Y161-O161</f>
        <v>400000</v>
      </c>
      <c r="U161" s="38"/>
      <c r="V161" s="38"/>
      <c r="W161" s="39"/>
      <c r="X161" s="40">
        <v>830000</v>
      </c>
      <c r="Y161" s="52">
        <v>830000</v>
      </c>
      <c r="Z161" s="41">
        <v>0</v>
      </c>
      <c r="AA161" s="41">
        <v>0</v>
      </c>
      <c r="AB161" s="42">
        <v>0</v>
      </c>
      <c r="AC161" s="97">
        <v>0</v>
      </c>
      <c r="AD161" s="44"/>
      <c r="AE161" s="44"/>
      <c r="AF161" s="44"/>
      <c r="AG161" s="45"/>
      <c r="AH161" s="43">
        <v>830000</v>
      </c>
      <c r="AI161" s="52">
        <v>830000</v>
      </c>
      <c r="AJ161" s="41">
        <v>0</v>
      </c>
      <c r="AK161" s="41">
        <v>0</v>
      </c>
      <c r="AL161" s="42">
        <v>0</v>
      </c>
    </row>
    <row r="162" spans="1:38" s="3" customFormat="1" ht="28.5" customHeight="1">
      <c r="A162" s="47" t="s">
        <v>158</v>
      </c>
      <c r="B162" s="133"/>
      <c r="C162" s="134"/>
      <c r="D162" s="37">
        <f t="shared" si="26"/>
        <v>-93142</v>
      </c>
      <c r="E162" s="50">
        <v>-93142</v>
      </c>
      <c r="F162" s="50"/>
      <c r="G162" s="50"/>
      <c r="H162" s="51"/>
      <c r="I162" s="37"/>
      <c r="J162" s="50"/>
      <c r="K162" s="50"/>
      <c r="L162" s="50"/>
      <c r="M162" s="51"/>
      <c r="N162" s="37">
        <f t="shared" si="24"/>
        <v>-93142</v>
      </c>
      <c r="O162" s="50">
        <f t="shared" si="24"/>
        <v>-93142</v>
      </c>
      <c r="P162" s="50">
        <f t="shared" si="24"/>
        <v>0</v>
      </c>
      <c r="Q162" s="50">
        <f t="shared" si="24"/>
        <v>0</v>
      </c>
      <c r="R162" s="51">
        <f t="shared" si="24"/>
        <v>0</v>
      </c>
      <c r="S162" s="37">
        <f t="shared" si="25"/>
        <v>0</v>
      </c>
      <c r="T162" s="50"/>
      <c r="U162" s="50"/>
      <c r="V162" s="50"/>
      <c r="W162" s="51"/>
      <c r="X162" s="40">
        <v>-93142</v>
      </c>
      <c r="Y162" s="52">
        <v>-93142</v>
      </c>
      <c r="Z162" s="52">
        <v>0</v>
      </c>
      <c r="AA162" s="52">
        <v>0</v>
      </c>
      <c r="AB162" s="53">
        <v>0</v>
      </c>
      <c r="AC162" s="97">
        <v>0</v>
      </c>
      <c r="AD162" s="54"/>
      <c r="AE162" s="54"/>
      <c r="AF162" s="54"/>
      <c r="AG162" s="55"/>
      <c r="AH162" s="43">
        <v>-93142</v>
      </c>
      <c r="AI162" s="52">
        <v>-93142</v>
      </c>
      <c r="AJ162" s="52">
        <v>0</v>
      </c>
      <c r="AK162" s="52">
        <v>0</v>
      </c>
      <c r="AL162" s="53">
        <v>0</v>
      </c>
    </row>
    <row r="163" spans="1:38" s="3" customFormat="1" ht="15.75" customHeight="1">
      <c r="A163" s="47" t="s">
        <v>159</v>
      </c>
      <c r="B163" s="133"/>
      <c r="C163" s="134"/>
      <c r="D163" s="37"/>
      <c r="E163" s="50"/>
      <c r="F163" s="50"/>
      <c r="G163" s="50"/>
      <c r="H163" s="51"/>
      <c r="I163" s="37"/>
      <c r="J163" s="50"/>
      <c r="K163" s="50"/>
      <c r="L163" s="50"/>
      <c r="M163" s="51"/>
      <c r="N163" s="37"/>
      <c r="O163" s="50"/>
      <c r="P163" s="50"/>
      <c r="Q163" s="50"/>
      <c r="R163" s="51"/>
      <c r="S163" s="37">
        <f t="shared" si="25"/>
        <v>5770</v>
      </c>
      <c r="T163" s="50">
        <f>Y163-O163</f>
        <v>5770</v>
      </c>
      <c r="U163" s="50"/>
      <c r="V163" s="50"/>
      <c r="W163" s="51"/>
      <c r="X163" s="40">
        <v>5770</v>
      </c>
      <c r="Y163" s="52">
        <v>5770</v>
      </c>
      <c r="Z163" s="52"/>
      <c r="AA163" s="52"/>
      <c r="AB163" s="53"/>
      <c r="AC163" s="97">
        <v>0</v>
      </c>
      <c r="AD163" s="54"/>
      <c r="AE163" s="54"/>
      <c r="AF163" s="54"/>
      <c r="AG163" s="55"/>
      <c r="AH163" s="43">
        <v>5770</v>
      </c>
      <c r="AI163" s="52">
        <v>5770</v>
      </c>
      <c r="AJ163" s="52">
        <v>0</v>
      </c>
      <c r="AK163" s="52">
        <v>0</v>
      </c>
      <c r="AL163" s="53">
        <v>0</v>
      </c>
    </row>
    <row r="164" spans="1:38" s="4" customFormat="1" ht="15.75" customHeight="1">
      <c r="A164" s="34" t="s">
        <v>160</v>
      </c>
      <c r="B164" s="137"/>
      <c r="C164" s="138"/>
      <c r="D164" s="37">
        <f t="shared" si="26"/>
        <v>1556691.9</v>
      </c>
      <c r="E164" s="38">
        <v>277937.40000000002</v>
      </c>
      <c r="F164" s="38"/>
      <c r="G164" s="38"/>
      <c r="H164" s="39">
        <f>H165</f>
        <v>1278754.5</v>
      </c>
      <c r="I164" s="37"/>
      <c r="J164" s="38"/>
      <c r="K164" s="38"/>
      <c r="L164" s="38"/>
      <c r="M164" s="39"/>
      <c r="N164" s="37">
        <f t="shared" si="24"/>
        <v>1556691.9</v>
      </c>
      <c r="O164" s="38">
        <f t="shared" si="24"/>
        <v>277937.40000000002</v>
      </c>
      <c r="P164" s="38">
        <f t="shared" si="24"/>
        <v>0</v>
      </c>
      <c r="Q164" s="38">
        <f t="shared" si="24"/>
        <v>0</v>
      </c>
      <c r="R164" s="39">
        <f t="shared" si="24"/>
        <v>1278754.5</v>
      </c>
      <c r="S164" s="37">
        <f t="shared" si="25"/>
        <v>-6181.6999999999534</v>
      </c>
      <c r="T164" s="38">
        <f>Y164-O164</f>
        <v>-6181.7000000000698</v>
      </c>
      <c r="U164" s="38"/>
      <c r="V164" s="38"/>
      <c r="W164" s="39">
        <f>AB164-R164</f>
        <v>0</v>
      </c>
      <c r="X164" s="40">
        <v>1550510.2</v>
      </c>
      <c r="Y164" s="41">
        <v>271755.69999999995</v>
      </c>
      <c r="Z164" s="41">
        <v>0</v>
      </c>
      <c r="AA164" s="41">
        <v>0</v>
      </c>
      <c r="AB164" s="42">
        <v>1278754.5</v>
      </c>
      <c r="AC164" s="37">
        <v>-410600</v>
      </c>
      <c r="AD164" s="38">
        <v>-410600</v>
      </c>
      <c r="AE164" s="44">
        <v>0</v>
      </c>
      <c r="AF164" s="44">
        <v>0</v>
      </c>
      <c r="AG164" s="45">
        <v>0</v>
      </c>
      <c r="AH164" s="43">
        <v>1139910.2</v>
      </c>
      <c r="AI164" s="41">
        <v>-138844.30000000005</v>
      </c>
      <c r="AJ164" s="41">
        <v>0</v>
      </c>
      <c r="AK164" s="41">
        <v>0</v>
      </c>
      <c r="AL164" s="42">
        <v>1278754.5</v>
      </c>
    </row>
    <row r="165" spans="1:38" s="4" customFormat="1" ht="18" customHeight="1">
      <c r="A165" s="47" t="s">
        <v>161</v>
      </c>
      <c r="B165" s="137"/>
      <c r="C165" s="138"/>
      <c r="D165" s="37">
        <f t="shared" si="26"/>
        <v>2189036.5</v>
      </c>
      <c r="E165" s="50">
        <v>910282</v>
      </c>
      <c r="F165" s="38"/>
      <c r="G165" s="38"/>
      <c r="H165" s="51">
        <v>1278754.5</v>
      </c>
      <c r="I165" s="37"/>
      <c r="J165" s="50"/>
      <c r="K165" s="38"/>
      <c r="L165" s="38"/>
      <c r="M165" s="51"/>
      <c r="N165" s="37">
        <f t="shared" si="24"/>
        <v>2189036.5</v>
      </c>
      <c r="O165" s="50">
        <f t="shared" si="24"/>
        <v>910282</v>
      </c>
      <c r="P165" s="38">
        <f t="shared" si="24"/>
        <v>0</v>
      </c>
      <c r="Q165" s="38">
        <f t="shared" si="24"/>
        <v>0</v>
      </c>
      <c r="R165" s="51">
        <f t="shared" si="24"/>
        <v>1278754.5</v>
      </c>
      <c r="S165" s="37">
        <f t="shared" si="25"/>
        <v>60051.5</v>
      </c>
      <c r="T165" s="50">
        <f>Y165-O165</f>
        <v>60051.5</v>
      </c>
      <c r="U165" s="38"/>
      <c r="V165" s="38"/>
      <c r="W165" s="51">
        <f>AB165-R165</f>
        <v>0</v>
      </c>
      <c r="X165" s="40">
        <v>2249088</v>
      </c>
      <c r="Y165" s="52">
        <v>970333.5</v>
      </c>
      <c r="Z165" s="41">
        <v>0</v>
      </c>
      <c r="AA165" s="41">
        <v>0</v>
      </c>
      <c r="AB165" s="53">
        <v>1278754.5</v>
      </c>
      <c r="AC165" s="37">
        <v>-401100</v>
      </c>
      <c r="AD165" s="50">
        <v>-401100</v>
      </c>
      <c r="AE165" s="44"/>
      <c r="AF165" s="44"/>
      <c r="AG165" s="45"/>
      <c r="AH165" s="43">
        <v>1847988</v>
      </c>
      <c r="AI165" s="52">
        <v>569233.5</v>
      </c>
      <c r="AJ165" s="41">
        <v>0</v>
      </c>
      <c r="AK165" s="41">
        <v>0</v>
      </c>
      <c r="AL165" s="53">
        <v>1278754.5</v>
      </c>
    </row>
    <row r="166" spans="1:38" s="3" customFormat="1" ht="19.5" customHeight="1">
      <c r="A166" s="47" t="s">
        <v>162</v>
      </c>
      <c r="B166" s="133"/>
      <c r="C166" s="134"/>
      <c r="D166" s="37">
        <f t="shared" si="26"/>
        <v>-632344.6</v>
      </c>
      <c r="E166" s="50">
        <v>-632344.6</v>
      </c>
      <c r="F166" s="50"/>
      <c r="G166" s="50"/>
      <c r="H166" s="51"/>
      <c r="I166" s="37"/>
      <c r="J166" s="50"/>
      <c r="K166" s="50"/>
      <c r="L166" s="50"/>
      <c r="M166" s="51"/>
      <c r="N166" s="37">
        <f t="shared" si="24"/>
        <v>-632344.6</v>
      </c>
      <c r="O166" s="50">
        <f t="shared" si="24"/>
        <v>-632344.6</v>
      </c>
      <c r="P166" s="50">
        <f t="shared" si="24"/>
        <v>0</v>
      </c>
      <c r="Q166" s="50">
        <f t="shared" si="24"/>
        <v>0</v>
      </c>
      <c r="R166" s="51">
        <f t="shared" si="24"/>
        <v>0</v>
      </c>
      <c r="S166" s="37">
        <f t="shared" si="25"/>
        <v>-66233.20000000007</v>
      </c>
      <c r="T166" s="50">
        <f>Y166-O166</f>
        <v>-66233.20000000007</v>
      </c>
      <c r="U166" s="50"/>
      <c r="V166" s="50"/>
      <c r="W166" s="51"/>
      <c r="X166" s="40">
        <v>-698577.8</v>
      </c>
      <c r="Y166" s="52">
        <v>-698577.8</v>
      </c>
      <c r="Z166" s="52">
        <v>0</v>
      </c>
      <c r="AA166" s="52">
        <v>0</v>
      </c>
      <c r="AB166" s="53">
        <v>0</v>
      </c>
      <c r="AC166" s="37">
        <v>-9500</v>
      </c>
      <c r="AD166" s="50">
        <v>-9500</v>
      </c>
      <c r="AE166" s="54"/>
      <c r="AF166" s="54"/>
      <c r="AG166" s="55"/>
      <c r="AH166" s="43">
        <v>-708077.8</v>
      </c>
      <c r="AI166" s="52">
        <v>-708077.8</v>
      </c>
      <c r="AJ166" s="52">
        <v>0</v>
      </c>
      <c r="AK166" s="52">
        <v>0</v>
      </c>
      <c r="AL166" s="53">
        <v>0</v>
      </c>
    </row>
    <row r="167" spans="1:38" s="4" customFormat="1" ht="28.5" customHeight="1">
      <c r="A167" s="34" t="s">
        <v>163</v>
      </c>
      <c r="B167" s="137"/>
      <c r="C167" s="138"/>
      <c r="D167" s="37">
        <f t="shared" si="26"/>
        <v>240000</v>
      </c>
      <c r="E167" s="38">
        <v>240000</v>
      </c>
      <c r="F167" s="38"/>
      <c r="G167" s="38"/>
      <c r="H167" s="39"/>
      <c r="I167" s="37"/>
      <c r="J167" s="38"/>
      <c r="K167" s="38"/>
      <c r="L167" s="38"/>
      <c r="M167" s="39"/>
      <c r="N167" s="37">
        <f t="shared" si="24"/>
        <v>240000</v>
      </c>
      <c r="O167" s="38">
        <f t="shared" si="24"/>
        <v>240000</v>
      </c>
      <c r="P167" s="38">
        <f t="shared" si="24"/>
        <v>0</v>
      </c>
      <c r="Q167" s="38">
        <f t="shared" si="24"/>
        <v>0</v>
      </c>
      <c r="R167" s="39">
        <f t="shared" si="24"/>
        <v>0</v>
      </c>
      <c r="S167" s="37"/>
      <c r="T167" s="38"/>
      <c r="U167" s="38"/>
      <c r="V167" s="38"/>
      <c r="W167" s="39"/>
      <c r="X167" s="40">
        <v>240000</v>
      </c>
      <c r="Y167" s="41">
        <v>240000</v>
      </c>
      <c r="Z167" s="41">
        <v>0</v>
      </c>
      <c r="AA167" s="41">
        <v>0</v>
      </c>
      <c r="AB167" s="42">
        <v>0</v>
      </c>
      <c r="AC167" s="97">
        <v>0</v>
      </c>
      <c r="AD167" s="44"/>
      <c r="AE167" s="44"/>
      <c r="AF167" s="44"/>
      <c r="AG167" s="45"/>
      <c r="AH167" s="43">
        <v>240000</v>
      </c>
      <c r="AI167" s="41">
        <v>240000</v>
      </c>
      <c r="AJ167" s="41">
        <v>0</v>
      </c>
      <c r="AK167" s="41">
        <v>0</v>
      </c>
      <c r="AL167" s="42">
        <v>0</v>
      </c>
    </row>
    <row r="168" spans="1:38" s="4" customFormat="1" ht="18.75" customHeight="1" thickBot="1">
      <c r="A168" s="139" t="s">
        <v>164</v>
      </c>
      <c r="B168" s="140"/>
      <c r="C168" s="141"/>
      <c r="D168" s="142">
        <f t="shared" si="26"/>
        <v>269483.3</v>
      </c>
      <c r="E168" s="143">
        <v>-168508.2</v>
      </c>
      <c r="F168" s="143">
        <v>73708.2</v>
      </c>
      <c r="G168" s="143">
        <v>43863.9</v>
      </c>
      <c r="H168" s="144">
        <v>320419.40000000002</v>
      </c>
      <c r="I168" s="142"/>
      <c r="J168" s="143"/>
      <c r="K168" s="143"/>
      <c r="L168" s="143"/>
      <c r="M168" s="144"/>
      <c r="N168" s="142">
        <f t="shared" si="24"/>
        <v>269483.3</v>
      </c>
      <c r="O168" s="143">
        <f t="shared" si="24"/>
        <v>-168508.2</v>
      </c>
      <c r="P168" s="143">
        <f t="shared" si="24"/>
        <v>73708.2</v>
      </c>
      <c r="Q168" s="143">
        <f t="shared" si="24"/>
        <v>43863.9</v>
      </c>
      <c r="R168" s="144">
        <f t="shared" si="24"/>
        <v>320419.40000000002</v>
      </c>
      <c r="S168" s="142">
        <f>X168-N168</f>
        <v>-238892.39999999997</v>
      </c>
      <c r="T168" s="143">
        <f t="shared" ref="T168:W168" si="27">Y168-O168</f>
        <v>-399588.3</v>
      </c>
      <c r="U168" s="143">
        <f t="shared" si="27"/>
        <v>31098.5</v>
      </c>
      <c r="V168" s="143">
        <f t="shared" si="27"/>
        <v>129597.4</v>
      </c>
      <c r="W168" s="144">
        <f t="shared" si="27"/>
        <v>0</v>
      </c>
      <c r="X168" s="145">
        <v>30590.900000000023</v>
      </c>
      <c r="Y168" s="146">
        <v>-568096.5</v>
      </c>
      <c r="Z168" s="146">
        <v>104806.7</v>
      </c>
      <c r="AA168" s="146">
        <v>173461.3</v>
      </c>
      <c r="AB168" s="147">
        <v>320419.40000000002</v>
      </c>
      <c r="AC168" s="148">
        <v>287808.59999999998</v>
      </c>
      <c r="AD168" s="149">
        <v>262808.59999999998</v>
      </c>
      <c r="AE168" s="150"/>
      <c r="AF168" s="150">
        <v>25000</v>
      </c>
      <c r="AG168" s="151"/>
      <c r="AH168" s="152">
        <v>318399.5</v>
      </c>
      <c r="AI168" s="146">
        <v>-305287.90000000002</v>
      </c>
      <c r="AJ168" s="146">
        <v>104806.7</v>
      </c>
      <c r="AK168" s="146">
        <v>198461.3</v>
      </c>
      <c r="AL168" s="147">
        <v>320419.40000000002</v>
      </c>
    </row>
    <row r="169" spans="1:38">
      <c r="A169" s="153"/>
      <c r="B169" s="154"/>
      <c r="C169" s="154"/>
      <c r="D169" s="155"/>
      <c r="E169" s="156"/>
      <c r="F169" s="156"/>
      <c r="G169" s="156"/>
      <c r="H169" s="156"/>
      <c r="Y169" s="158"/>
    </row>
    <row r="170" spans="1:38">
      <c r="A170" s="160"/>
      <c r="B170" s="161"/>
      <c r="C170" s="161"/>
      <c r="D170" s="162"/>
      <c r="E170" s="163"/>
      <c r="F170" s="163"/>
      <c r="G170" s="163"/>
      <c r="H170" s="163"/>
    </row>
    <row r="171" spans="1:38">
      <c r="A171" s="160"/>
      <c r="B171" s="161"/>
      <c r="C171" s="161"/>
      <c r="D171" s="162"/>
      <c r="E171" s="163"/>
      <c r="F171" s="163"/>
      <c r="G171" s="163"/>
      <c r="H171" s="163"/>
    </row>
    <row r="172" spans="1:38">
      <c r="A172" s="160"/>
      <c r="B172" s="161"/>
      <c r="C172" s="161"/>
      <c r="D172" s="162"/>
      <c r="E172" s="163"/>
      <c r="F172" s="163"/>
      <c r="G172" s="163"/>
      <c r="H172" s="163"/>
    </row>
    <row r="173" spans="1:38">
      <c r="A173" s="160"/>
      <c r="B173" s="161"/>
      <c r="C173" s="161"/>
      <c r="D173" s="162"/>
      <c r="E173" s="163"/>
      <c r="F173" s="163"/>
      <c r="G173" s="163"/>
      <c r="H173" s="163"/>
    </row>
    <row r="174" spans="1:38">
      <c r="A174" s="160"/>
      <c r="B174" s="161"/>
      <c r="C174" s="161"/>
      <c r="D174" s="162"/>
      <c r="E174" s="163"/>
      <c r="F174" s="163"/>
      <c r="G174" s="163"/>
      <c r="H174" s="163"/>
    </row>
    <row r="175" spans="1:38">
      <c r="A175" s="160"/>
      <c r="B175" s="161"/>
      <c r="C175" s="161"/>
      <c r="D175" s="162"/>
      <c r="E175" s="163"/>
      <c r="F175" s="163"/>
      <c r="G175" s="163"/>
      <c r="H175" s="163"/>
    </row>
    <row r="176" spans="1:38">
      <c r="A176" s="160"/>
      <c r="B176" s="161"/>
      <c r="C176" s="161"/>
      <c r="D176" s="162"/>
      <c r="E176" s="163"/>
      <c r="F176" s="163"/>
      <c r="G176" s="163"/>
      <c r="H176" s="163"/>
    </row>
    <row r="177" spans="1:8">
      <c r="A177" s="160"/>
      <c r="B177" s="161"/>
      <c r="C177" s="161"/>
      <c r="D177" s="162"/>
      <c r="E177" s="163"/>
      <c r="F177" s="163"/>
      <c r="G177" s="163"/>
      <c r="H177" s="163"/>
    </row>
    <row r="178" spans="1:8">
      <c r="A178" s="160"/>
      <c r="B178" s="161"/>
      <c r="C178" s="161"/>
      <c r="D178" s="162"/>
      <c r="E178" s="163"/>
      <c r="F178" s="163"/>
      <c r="G178" s="163"/>
      <c r="H178" s="163"/>
    </row>
    <row r="179" spans="1:8">
      <c r="A179" s="160"/>
      <c r="B179" s="161"/>
      <c r="C179" s="161"/>
      <c r="D179" s="162"/>
      <c r="E179" s="163"/>
      <c r="F179" s="163"/>
      <c r="G179" s="163"/>
      <c r="H179" s="163"/>
    </row>
    <row r="180" spans="1:8">
      <c r="A180" s="160"/>
      <c r="B180" s="161"/>
      <c r="C180" s="161"/>
      <c r="D180" s="162"/>
      <c r="E180" s="163"/>
      <c r="F180" s="163"/>
      <c r="G180" s="163"/>
      <c r="H180" s="163"/>
    </row>
    <row r="181" spans="1:8">
      <c r="A181" s="160"/>
      <c r="B181" s="161"/>
      <c r="C181" s="161"/>
      <c r="D181" s="162"/>
      <c r="E181" s="163"/>
      <c r="F181" s="163"/>
      <c r="G181" s="163"/>
      <c r="H181" s="163"/>
    </row>
    <row r="182" spans="1:8">
      <c r="A182" s="160"/>
      <c r="B182" s="161"/>
      <c r="C182" s="161"/>
      <c r="D182" s="162"/>
      <c r="E182" s="163"/>
      <c r="F182" s="163"/>
      <c r="G182" s="163"/>
      <c r="H182" s="163"/>
    </row>
    <row r="183" spans="1:8">
      <c r="A183" s="160"/>
      <c r="B183" s="161"/>
      <c r="C183" s="161"/>
      <c r="D183" s="162"/>
      <c r="E183" s="163"/>
      <c r="F183" s="163"/>
      <c r="G183" s="163"/>
      <c r="H183" s="163"/>
    </row>
    <row r="184" spans="1:8">
      <c r="A184" s="160"/>
      <c r="B184" s="161"/>
      <c r="C184" s="161"/>
      <c r="D184" s="162"/>
      <c r="E184" s="163"/>
      <c r="F184" s="163"/>
      <c r="G184" s="163"/>
      <c r="H184" s="163"/>
    </row>
    <row r="185" spans="1:8">
      <c r="A185" s="160"/>
      <c r="B185" s="161"/>
      <c r="C185" s="161"/>
      <c r="D185" s="162"/>
      <c r="E185" s="163"/>
      <c r="F185" s="163"/>
      <c r="G185" s="163"/>
      <c r="H185" s="163"/>
    </row>
    <row r="186" spans="1:8">
      <c r="A186" s="160"/>
      <c r="B186" s="161"/>
      <c r="C186" s="161"/>
      <c r="D186" s="162"/>
      <c r="E186" s="163"/>
      <c r="F186" s="163"/>
      <c r="G186" s="163"/>
      <c r="H186" s="163"/>
    </row>
    <row r="187" spans="1:8">
      <c r="A187" s="160"/>
      <c r="B187" s="161"/>
      <c r="C187" s="161"/>
      <c r="D187" s="162"/>
      <c r="E187" s="163"/>
      <c r="F187" s="163"/>
      <c r="G187" s="163"/>
      <c r="H187" s="163"/>
    </row>
    <row r="188" spans="1:8">
      <c r="A188" s="160"/>
      <c r="B188" s="161"/>
      <c r="C188" s="161"/>
      <c r="D188" s="162"/>
      <c r="E188" s="163"/>
      <c r="F188" s="163"/>
      <c r="G188" s="163"/>
      <c r="H188" s="163"/>
    </row>
    <row r="189" spans="1:8">
      <c r="A189" s="160"/>
      <c r="B189" s="161"/>
      <c r="C189" s="161"/>
      <c r="D189" s="162"/>
      <c r="E189" s="163"/>
      <c r="F189" s="163"/>
      <c r="G189" s="163"/>
      <c r="H189" s="163"/>
    </row>
    <row r="190" spans="1:8">
      <c r="A190" s="160"/>
      <c r="B190" s="161"/>
      <c r="C190" s="161"/>
      <c r="D190" s="162"/>
      <c r="E190" s="163"/>
      <c r="F190" s="163"/>
      <c r="G190" s="163"/>
      <c r="H190" s="163"/>
    </row>
    <row r="191" spans="1:8">
      <c r="A191" s="160"/>
      <c r="B191" s="161"/>
      <c r="C191" s="161"/>
      <c r="D191" s="162"/>
      <c r="E191" s="163"/>
      <c r="F191" s="163"/>
      <c r="G191" s="163"/>
      <c r="H191" s="163"/>
    </row>
    <row r="192" spans="1:8">
      <c r="A192" s="160"/>
      <c r="B192" s="161"/>
      <c r="C192" s="161"/>
      <c r="D192" s="162"/>
      <c r="E192" s="163"/>
      <c r="F192" s="163"/>
      <c r="G192" s="163"/>
      <c r="H192" s="163"/>
    </row>
    <row r="193" spans="1:8">
      <c r="A193" s="160"/>
      <c r="B193" s="161"/>
      <c r="C193" s="161"/>
      <c r="D193" s="162"/>
      <c r="E193" s="163"/>
      <c r="F193" s="163"/>
      <c r="G193" s="163"/>
      <c r="H193" s="163"/>
    </row>
    <row r="194" spans="1:8">
      <c r="A194" s="160"/>
      <c r="B194" s="161"/>
      <c r="C194" s="161"/>
      <c r="D194" s="162"/>
      <c r="E194" s="163"/>
      <c r="F194" s="163"/>
      <c r="G194" s="163"/>
      <c r="H194" s="163"/>
    </row>
    <row r="195" spans="1:8">
      <c r="A195" s="160"/>
      <c r="B195" s="161"/>
      <c r="C195" s="161"/>
      <c r="D195" s="162"/>
      <c r="E195" s="163"/>
      <c r="F195" s="163"/>
      <c r="G195" s="163"/>
      <c r="H195" s="163"/>
    </row>
    <row r="196" spans="1:8">
      <c r="A196" s="160"/>
      <c r="B196" s="161"/>
      <c r="C196" s="161"/>
      <c r="D196" s="162"/>
      <c r="E196" s="163"/>
      <c r="F196" s="163"/>
      <c r="G196" s="163"/>
      <c r="H196" s="163"/>
    </row>
    <row r="197" spans="1:8">
      <c r="A197" s="160"/>
      <c r="B197" s="161"/>
      <c r="C197" s="161"/>
      <c r="D197" s="162"/>
      <c r="E197" s="163"/>
      <c r="F197" s="163"/>
      <c r="G197" s="163"/>
      <c r="H197" s="163"/>
    </row>
    <row r="198" spans="1:8">
      <c r="A198" s="160"/>
      <c r="B198" s="161"/>
      <c r="C198" s="161"/>
      <c r="D198" s="162"/>
      <c r="E198" s="163"/>
      <c r="F198" s="163"/>
      <c r="G198" s="163"/>
      <c r="H198" s="163"/>
    </row>
    <row r="199" spans="1:8">
      <c r="A199" s="160"/>
      <c r="B199" s="161"/>
      <c r="C199" s="161"/>
      <c r="D199" s="162"/>
      <c r="E199" s="163"/>
      <c r="F199" s="163"/>
      <c r="G199" s="163"/>
      <c r="H199" s="163"/>
    </row>
    <row r="200" spans="1:8">
      <c r="A200" s="160"/>
      <c r="B200" s="161"/>
      <c r="C200" s="161"/>
      <c r="D200" s="162"/>
      <c r="E200" s="163"/>
      <c r="F200" s="163"/>
      <c r="G200" s="163"/>
      <c r="H200" s="163"/>
    </row>
    <row r="201" spans="1:8">
      <c r="A201" s="160"/>
      <c r="B201" s="161"/>
      <c r="C201" s="161"/>
      <c r="D201" s="162"/>
      <c r="E201" s="163"/>
      <c r="F201" s="163"/>
      <c r="G201" s="163"/>
      <c r="H201" s="163"/>
    </row>
    <row r="202" spans="1:8">
      <c r="A202" s="160"/>
      <c r="B202" s="161"/>
      <c r="C202" s="161"/>
      <c r="D202" s="162"/>
      <c r="E202" s="163"/>
      <c r="F202" s="163"/>
      <c r="G202" s="163"/>
      <c r="H202" s="163"/>
    </row>
    <row r="203" spans="1:8">
      <c r="A203" s="160"/>
      <c r="B203" s="161"/>
      <c r="C203" s="161"/>
      <c r="D203" s="162"/>
      <c r="E203" s="163"/>
      <c r="F203" s="163"/>
      <c r="G203" s="163"/>
      <c r="H203" s="163"/>
    </row>
    <row r="204" spans="1:8">
      <c r="A204" s="160"/>
      <c r="B204" s="161"/>
      <c r="C204" s="161"/>
      <c r="D204" s="162"/>
      <c r="E204" s="163"/>
      <c r="F204" s="163"/>
      <c r="G204" s="163"/>
      <c r="H204" s="163"/>
    </row>
    <row r="205" spans="1:8">
      <c r="A205" s="160"/>
      <c r="B205" s="161"/>
      <c r="C205" s="161"/>
      <c r="D205" s="162"/>
      <c r="E205" s="163"/>
      <c r="F205" s="163"/>
      <c r="G205" s="163"/>
      <c r="H205" s="163"/>
    </row>
    <row r="206" spans="1:8">
      <c r="A206" s="160"/>
      <c r="B206" s="161"/>
      <c r="C206" s="161"/>
      <c r="D206" s="162"/>
      <c r="E206" s="163"/>
      <c r="F206" s="163"/>
      <c r="G206" s="163"/>
      <c r="H206" s="163"/>
    </row>
    <row r="207" spans="1:8">
      <c r="A207" s="160"/>
      <c r="B207" s="161"/>
      <c r="C207" s="161"/>
      <c r="D207" s="162"/>
      <c r="E207" s="163"/>
      <c r="F207" s="163"/>
      <c r="G207" s="163"/>
      <c r="H207" s="163"/>
    </row>
    <row r="208" spans="1:8">
      <c r="A208" s="160"/>
      <c r="B208" s="161"/>
      <c r="C208" s="161"/>
      <c r="D208" s="162"/>
      <c r="E208" s="163"/>
      <c r="F208" s="163"/>
      <c r="G208" s="163"/>
      <c r="H208" s="163"/>
    </row>
    <row r="209" spans="1:8">
      <c r="A209" s="160"/>
      <c r="B209" s="161"/>
      <c r="C209" s="161"/>
      <c r="D209" s="162"/>
      <c r="E209" s="163"/>
      <c r="F209" s="163"/>
      <c r="G209" s="163"/>
      <c r="H209" s="163"/>
    </row>
    <row r="210" spans="1:8">
      <c r="A210" s="160"/>
      <c r="B210" s="161"/>
      <c r="C210" s="161"/>
      <c r="D210" s="162"/>
      <c r="E210" s="163"/>
      <c r="F210" s="163"/>
      <c r="G210" s="163"/>
      <c r="H210" s="163"/>
    </row>
    <row r="211" spans="1:8">
      <c r="A211" s="160"/>
      <c r="B211" s="161"/>
      <c r="C211" s="161"/>
      <c r="D211" s="162"/>
      <c r="E211" s="163"/>
      <c r="F211" s="163"/>
      <c r="G211" s="163"/>
      <c r="H211" s="163"/>
    </row>
    <row r="212" spans="1:8">
      <c r="A212" s="160"/>
      <c r="B212" s="161"/>
      <c r="C212" s="161"/>
      <c r="D212" s="162"/>
      <c r="E212" s="163"/>
      <c r="F212" s="163"/>
      <c r="G212" s="163"/>
      <c r="H212" s="163"/>
    </row>
    <row r="213" spans="1:8">
      <c r="A213" s="160"/>
      <c r="B213" s="161"/>
      <c r="C213" s="161"/>
      <c r="D213" s="162"/>
      <c r="E213" s="163"/>
      <c r="F213" s="163"/>
      <c r="G213" s="163"/>
      <c r="H213" s="163"/>
    </row>
    <row r="214" spans="1:8">
      <c r="A214" s="160"/>
      <c r="B214" s="161"/>
      <c r="C214" s="161"/>
      <c r="D214" s="162"/>
      <c r="E214" s="163"/>
      <c r="F214" s="163"/>
      <c r="G214" s="163"/>
      <c r="H214" s="163"/>
    </row>
    <row r="215" spans="1:8">
      <c r="A215" s="160"/>
      <c r="B215" s="161"/>
      <c r="C215" s="161"/>
      <c r="D215" s="162"/>
      <c r="E215" s="163"/>
      <c r="F215" s="163"/>
      <c r="G215" s="163"/>
      <c r="H215" s="163"/>
    </row>
    <row r="216" spans="1:8">
      <c r="A216" s="160"/>
      <c r="B216" s="161"/>
      <c r="C216" s="161"/>
      <c r="D216" s="162"/>
      <c r="E216" s="163"/>
      <c r="F216" s="163"/>
      <c r="G216" s="163"/>
      <c r="H216" s="163"/>
    </row>
    <row r="217" spans="1:8">
      <c r="A217" s="160"/>
      <c r="B217" s="161"/>
      <c r="C217" s="161"/>
      <c r="D217" s="162"/>
      <c r="E217" s="163"/>
      <c r="F217" s="163"/>
      <c r="G217" s="163"/>
      <c r="H217" s="163"/>
    </row>
    <row r="218" spans="1:8">
      <c r="A218" s="160"/>
      <c r="B218" s="161"/>
      <c r="C218" s="161"/>
      <c r="D218" s="162"/>
      <c r="E218" s="163"/>
      <c r="F218" s="163"/>
      <c r="G218" s="163"/>
      <c r="H218" s="163"/>
    </row>
    <row r="219" spans="1:8">
      <c r="A219" s="160"/>
      <c r="B219" s="161"/>
      <c r="C219" s="161"/>
      <c r="D219" s="162"/>
      <c r="E219" s="163"/>
      <c r="F219" s="163"/>
      <c r="G219" s="163"/>
      <c r="H219" s="163"/>
    </row>
    <row r="220" spans="1:8">
      <c r="A220" s="160"/>
      <c r="B220" s="161"/>
      <c r="C220" s="161"/>
      <c r="D220" s="162"/>
      <c r="E220" s="163"/>
      <c r="F220" s="163"/>
      <c r="G220" s="163"/>
      <c r="H220" s="163"/>
    </row>
    <row r="221" spans="1:8">
      <c r="A221" s="160"/>
      <c r="B221" s="161"/>
      <c r="C221" s="161"/>
      <c r="D221" s="162"/>
      <c r="E221" s="163"/>
      <c r="F221" s="163"/>
      <c r="G221" s="163"/>
      <c r="H221" s="163"/>
    </row>
    <row r="222" spans="1:8">
      <c r="A222" s="160"/>
      <c r="B222" s="161"/>
      <c r="C222" s="161"/>
      <c r="D222" s="162"/>
      <c r="E222" s="163"/>
      <c r="F222" s="163"/>
      <c r="G222" s="163"/>
      <c r="H222" s="163"/>
    </row>
    <row r="223" spans="1:8">
      <c r="A223" s="160"/>
      <c r="B223" s="161"/>
      <c r="C223" s="161"/>
      <c r="D223" s="162"/>
      <c r="E223" s="163"/>
      <c r="F223" s="163"/>
      <c r="G223" s="163"/>
      <c r="H223" s="163"/>
    </row>
    <row r="224" spans="1:8">
      <c r="A224" s="160"/>
      <c r="B224" s="161"/>
      <c r="C224" s="161"/>
      <c r="D224" s="162"/>
      <c r="E224" s="163"/>
      <c r="F224" s="163"/>
      <c r="G224" s="163"/>
      <c r="H224" s="163"/>
    </row>
    <row r="225" spans="1:8">
      <c r="A225" s="160"/>
      <c r="B225" s="161"/>
      <c r="C225" s="161"/>
      <c r="D225" s="162"/>
      <c r="E225" s="163"/>
      <c r="F225" s="163"/>
      <c r="G225" s="163"/>
      <c r="H225" s="163"/>
    </row>
    <row r="226" spans="1:8">
      <c r="A226" s="160"/>
      <c r="B226" s="161"/>
      <c r="C226" s="161"/>
      <c r="D226" s="162"/>
      <c r="E226" s="163"/>
      <c r="F226" s="163"/>
      <c r="G226" s="163"/>
      <c r="H226" s="163"/>
    </row>
    <row r="227" spans="1:8">
      <c r="A227" s="160"/>
      <c r="B227" s="161"/>
      <c r="C227" s="161"/>
      <c r="D227" s="162"/>
      <c r="E227" s="163"/>
      <c r="F227" s="163"/>
      <c r="G227" s="163"/>
      <c r="H227" s="163"/>
    </row>
    <row r="228" spans="1:8">
      <c r="A228" s="160"/>
      <c r="B228" s="161"/>
      <c r="C228" s="161"/>
      <c r="D228" s="162"/>
      <c r="E228" s="163"/>
      <c r="F228" s="163"/>
      <c r="G228" s="163"/>
      <c r="H228" s="163"/>
    </row>
    <row r="229" spans="1:8">
      <c r="A229" s="160"/>
      <c r="B229" s="161"/>
      <c r="C229" s="161"/>
      <c r="D229" s="162"/>
      <c r="E229" s="163"/>
      <c r="F229" s="163"/>
      <c r="G229" s="163"/>
      <c r="H229" s="163"/>
    </row>
    <row r="230" spans="1:8">
      <c r="A230" s="160"/>
      <c r="B230" s="161"/>
      <c r="C230" s="161"/>
      <c r="D230" s="162"/>
      <c r="E230" s="163"/>
      <c r="F230" s="163"/>
      <c r="G230" s="163"/>
      <c r="H230" s="163"/>
    </row>
    <row r="231" spans="1:8">
      <c r="A231" s="160"/>
      <c r="B231" s="161"/>
      <c r="C231" s="161"/>
      <c r="D231" s="162"/>
      <c r="E231" s="163"/>
      <c r="F231" s="163"/>
      <c r="G231" s="163"/>
      <c r="H231" s="163"/>
    </row>
    <row r="232" spans="1:8">
      <c r="A232" s="160"/>
      <c r="B232" s="161"/>
      <c r="C232" s="161"/>
      <c r="D232" s="162"/>
      <c r="E232" s="163"/>
      <c r="F232" s="163"/>
      <c r="G232" s="163"/>
      <c r="H232" s="163"/>
    </row>
    <row r="233" spans="1:8">
      <c r="A233" s="160"/>
      <c r="B233" s="161"/>
      <c r="C233" s="161"/>
      <c r="D233" s="162"/>
      <c r="E233" s="163"/>
      <c r="F233" s="163"/>
      <c r="G233" s="163"/>
      <c r="H233" s="163"/>
    </row>
    <row r="234" spans="1:8">
      <c r="A234" s="160"/>
      <c r="B234" s="161"/>
      <c r="C234" s="161"/>
      <c r="D234" s="162"/>
      <c r="E234" s="163"/>
      <c r="F234" s="163"/>
      <c r="G234" s="163"/>
      <c r="H234" s="163"/>
    </row>
    <row r="235" spans="1:8">
      <c r="A235" s="160"/>
      <c r="B235" s="161"/>
      <c r="C235" s="161"/>
      <c r="D235" s="162"/>
      <c r="E235" s="163"/>
      <c r="F235" s="163"/>
      <c r="G235" s="163"/>
      <c r="H235" s="163"/>
    </row>
    <row r="236" spans="1:8">
      <c r="A236" s="160"/>
      <c r="B236" s="161"/>
      <c r="C236" s="161"/>
      <c r="D236" s="162"/>
      <c r="E236" s="163"/>
      <c r="F236" s="163"/>
      <c r="G236" s="163"/>
      <c r="H236" s="163"/>
    </row>
    <row r="237" spans="1:8">
      <c r="A237" s="160"/>
      <c r="B237" s="161"/>
      <c r="C237" s="161"/>
      <c r="D237" s="162"/>
      <c r="E237" s="163"/>
      <c r="F237" s="163"/>
      <c r="G237" s="163"/>
      <c r="H237" s="163"/>
    </row>
    <row r="238" spans="1:8">
      <c r="A238" s="160"/>
      <c r="B238" s="161"/>
      <c r="C238" s="161"/>
      <c r="D238" s="162"/>
      <c r="E238" s="163"/>
      <c r="F238" s="163"/>
      <c r="G238" s="163"/>
      <c r="H238" s="163"/>
    </row>
    <row r="239" spans="1:8">
      <c r="A239" s="160"/>
      <c r="B239" s="161"/>
      <c r="C239" s="161"/>
      <c r="D239" s="162"/>
      <c r="E239" s="163"/>
      <c r="F239" s="163"/>
      <c r="G239" s="163"/>
      <c r="H239" s="163"/>
    </row>
    <row r="240" spans="1:8">
      <c r="A240" s="160"/>
      <c r="B240" s="161"/>
      <c r="C240" s="161"/>
      <c r="D240" s="162"/>
      <c r="E240" s="163"/>
      <c r="F240" s="163"/>
      <c r="G240" s="163"/>
      <c r="H240" s="163"/>
    </row>
    <row r="241" spans="1:8">
      <c r="A241" s="160"/>
      <c r="B241" s="161"/>
      <c r="C241" s="161"/>
      <c r="D241" s="162"/>
      <c r="E241" s="163"/>
      <c r="F241" s="163"/>
      <c r="G241" s="163"/>
      <c r="H241" s="163"/>
    </row>
    <row r="242" spans="1:8">
      <c r="A242" s="160"/>
      <c r="B242" s="161"/>
      <c r="C242" s="161"/>
      <c r="D242" s="162"/>
      <c r="E242" s="163"/>
      <c r="F242" s="163"/>
      <c r="G242" s="163"/>
      <c r="H242" s="163"/>
    </row>
    <row r="243" spans="1:8">
      <c r="A243" s="160"/>
      <c r="B243" s="161"/>
      <c r="C243" s="161"/>
      <c r="D243" s="162"/>
      <c r="E243" s="163"/>
      <c r="F243" s="163"/>
      <c r="G243" s="163"/>
      <c r="H243" s="163"/>
    </row>
    <row r="244" spans="1:8">
      <c r="A244" s="160"/>
      <c r="B244" s="161"/>
      <c r="C244" s="161"/>
      <c r="D244" s="162"/>
      <c r="E244" s="163"/>
      <c r="F244" s="163"/>
      <c r="G244" s="163"/>
      <c r="H244" s="163"/>
    </row>
    <row r="245" spans="1:8">
      <c r="A245" s="160"/>
      <c r="B245" s="161"/>
      <c r="C245" s="161"/>
      <c r="D245" s="162"/>
      <c r="E245" s="163"/>
      <c r="F245" s="163"/>
      <c r="G245" s="163"/>
      <c r="H245" s="163"/>
    </row>
    <row r="246" spans="1:8">
      <c r="A246" s="160"/>
      <c r="B246" s="161"/>
      <c r="C246" s="161"/>
      <c r="D246" s="162"/>
      <c r="E246" s="163"/>
      <c r="F246" s="163"/>
      <c r="G246" s="163"/>
      <c r="H246" s="163"/>
    </row>
    <row r="247" spans="1:8">
      <c r="A247" s="160"/>
      <c r="B247" s="161"/>
      <c r="C247" s="161"/>
      <c r="D247" s="162"/>
      <c r="E247" s="163"/>
      <c r="F247" s="163"/>
      <c r="G247" s="163"/>
      <c r="H247" s="163"/>
    </row>
    <row r="248" spans="1:8">
      <c r="A248" s="160"/>
      <c r="B248" s="161"/>
      <c r="C248" s="161"/>
      <c r="D248" s="162"/>
      <c r="E248" s="163"/>
      <c r="F248" s="163"/>
      <c r="G248" s="163"/>
      <c r="H248" s="163"/>
    </row>
    <row r="249" spans="1:8">
      <c r="A249" s="160"/>
      <c r="B249" s="161"/>
      <c r="C249" s="161"/>
      <c r="D249" s="162"/>
      <c r="E249" s="163"/>
      <c r="F249" s="163"/>
      <c r="G249" s="163"/>
      <c r="H249" s="163"/>
    </row>
    <row r="250" spans="1:8">
      <c r="A250" s="160"/>
      <c r="B250" s="161"/>
      <c r="C250" s="161"/>
      <c r="D250" s="162"/>
      <c r="E250" s="163"/>
      <c r="F250" s="163"/>
      <c r="G250" s="163"/>
      <c r="H250" s="163"/>
    </row>
    <row r="251" spans="1:8">
      <c r="A251" s="160"/>
      <c r="B251" s="161"/>
      <c r="C251" s="161"/>
      <c r="D251" s="162"/>
      <c r="E251" s="163"/>
      <c r="F251" s="163"/>
      <c r="G251" s="163"/>
      <c r="H251" s="163"/>
    </row>
    <row r="252" spans="1:8">
      <c r="A252" s="160"/>
      <c r="B252" s="161"/>
      <c r="C252" s="161"/>
      <c r="D252" s="162"/>
      <c r="E252" s="163"/>
      <c r="F252" s="163"/>
      <c r="G252" s="163"/>
      <c r="H252" s="163"/>
    </row>
    <row r="253" spans="1:8">
      <c r="A253" s="160"/>
      <c r="B253" s="161"/>
      <c r="C253" s="161"/>
      <c r="D253" s="162"/>
      <c r="E253" s="163"/>
      <c r="F253" s="163"/>
      <c r="G253" s="163"/>
      <c r="H253" s="163"/>
    </row>
    <row r="254" spans="1:8">
      <c r="A254" s="160"/>
      <c r="B254" s="161"/>
      <c r="C254" s="161"/>
      <c r="D254" s="162"/>
      <c r="E254" s="163"/>
      <c r="F254" s="163"/>
      <c r="G254" s="163"/>
      <c r="H254" s="163"/>
    </row>
    <row r="255" spans="1:8">
      <c r="A255" s="160"/>
      <c r="B255" s="161"/>
      <c r="C255" s="161"/>
      <c r="D255" s="162"/>
      <c r="E255" s="163"/>
      <c r="F255" s="163"/>
      <c r="G255" s="163"/>
      <c r="H255" s="163"/>
    </row>
    <row r="256" spans="1:8">
      <c r="A256" s="160"/>
      <c r="B256" s="161"/>
      <c r="C256" s="161"/>
      <c r="D256" s="162"/>
      <c r="E256" s="163"/>
      <c r="F256" s="163"/>
      <c r="G256" s="163"/>
      <c r="H256" s="163"/>
    </row>
    <row r="257" spans="1:8">
      <c r="A257" s="160"/>
      <c r="B257" s="161"/>
      <c r="C257" s="161"/>
      <c r="D257" s="162"/>
      <c r="E257" s="163"/>
      <c r="F257" s="163"/>
      <c r="G257" s="163"/>
      <c r="H257" s="163"/>
    </row>
    <row r="258" spans="1:8">
      <c r="A258" s="160"/>
      <c r="B258" s="161"/>
      <c r="C258" s="161"/>
      <c r="D258" s="162"/>
      <c r="E258" s="163"/>
      <c r="F258" s="163"/>
      <c r="G258" s="163"/>
      <c r="H258" s="163"/>
    </row>
    <row r="259" spans="1:8">
      <c r="A259" s="160"/>
      <c r="B259" s="161"/>
      <c r="C259" s="161"/>
      <c r="D259" s="162"/>
      <c r="E259" s="163"/>
      <c r="F259" s="163"/>
      <c r="G259" s="163"/>
      <c r="H259" s="163"/>
    </row>
    <row r="260" spans="1:8">
      <c r="A260" s="160"/>
      <c r="B260" s="161"/>
      <c r="C260" s="161"/>
      <c r="D260" s="162"/>
      <c r="E260" s="163"/>
      <c r="F260" s="163"/>
      <c r="G260" s="163"/>
      <c r="H260" s="163"/>
    </row>
    <row r="261" spans="1:8">
      <c r="A261" s="160"/>
      <c r="B261" s="161"/>
      <c r="C261" s="161"/>
      <c r="D261" s="162"/>
      <c r="E261" s="163"/>
      <c r="F261" s="163"/>
      <c r="G261" s="163"/>
      <c r="H261" s="163"/>
    </row>
    <row r="262" spans="1:8">
      <c r="A262" s="160"/>
      <c r="B262" s="161"/>
      <c r="C262" s="161"/>
      <c r="D262" s="162"/>
      <c r="E262" s="163"/>
      <c r="F262" s="163"/>
      <c r="G262" s="163"/>
      <c r="H262" s="163"/>
    </row>
    <row r="263" spans="1:8">
      <c r="A263" s="160"/>
      <c r="B263" s="161"/>
      <c r="C263" s="161"/>
      <c r="D263" s="162"/>
      <c r="E263" s="163"/>
      <c r="F263" s="163"/>
      <c r="G263" s="163"/>
      <c r="H263" s="163"/>
    </row>
    <row r="264" spans="1:8">
      <c r="A264" s="160"/>
      <c r="B264" s="161"/>
      <c r="C264" s="161"/>
      <c r="D264" s="162"/>
      <c r="E264" s="163"/>
      <c r="F264" s="163"/>
      <c r="G264" s="163"/>
      <c r="H264" s="163"/>
    </row>
    <row r="265" spans="1:8">
      <c r="A265" s="160"/>
      <c r="B265" s="161"/>
      <c r="C265" s="161"/>
      <c r="D265" s="162"/>
      <c r="E265" s="163"/>
      <c r="F265" s="163"/>
      <c r="G265" s="163"/>
      <c r="H265" s="163"/>
    </row>
    <row r="266" spans="1:8">
      <c r="A266" s="160"/>
      <c r="B266" s="161"/>
      <c r="C266" s="161"/>
      <c r="D266" s="162"/>
      <c r="E266" s="163"/>
      <c r="F266" s="163"/>
      <c r="G266" s="163"/>
      <c r="H266" s="163"/>
    </row>
    <row r="267" spans="1:8">
      <c r="A267" s="160"/>
      <c r="B267" s="161"/>
      <c r="C267" s="161"/>
      <c r="D267" s="162"/>
      <c r="E267" s="163"/>
      <c r="F267" s="163"/>
      <c r="G267" s="163"/>
      <c r="H267" s="163"/>
    </row>
    <row r="268" spans="1:8">
      <c r="A268" s="160"/>
      <c r="B268" s="161"/>
      <c r="C268" s="161"/>
      <c r="D268" s="162"/>
      <c r="E268" s="163"/>
      <c r="F268" s="163"/>
      <c r="G268" s="163"/>
      <c r="H268" s="163"/>
    </row>
    <row r="269" spans="1:8">
      <c r="A269" s="160"/>
      <c r="B269" s="161"/>
      <c r="C269" s="161"/>
      <c r="D269" s="162"/>
      <c r="E269" s="163"/>
      <c r="F269" s="163"/>
      <c r="G269" s="163"/>
      <c r="H269" s="163"/>
    </row>
    <row r="270" spans="1:8">
      <c r="A270" s="160"/>
      <c r="B270" s="161"/>
      <c r="C270" s="161"/>
      <c r="D270" s="162"/>
      <c r="E270" s="163"/>
      <c r="F270" s="163"/>
      <c r="G270" s="163"/>
      <c r="H270" s="163"/>
    </row>
    <row r="271" spans="1:8">
      <c r="A271" s="160"/>
      <c r="B271" s="161"/>
      <c r="C271" s="161"/>
      <c r="D271" s="162"/>
      <c r="E271" s="163"/>
      <c r="F271" s="163"/>
      <c r="G271" s="163"/>
      <c r="H271" s="163"/>
    </row>
    <row r="272" spans="1:8">
      <c r="A272" s="160"/>
      <c r="B272" s="161"/>
      <c r="C272" s="161"/>
      <c r="D272" s="162"/>
      <c r="E272" s="163"/>
      <c r="F272" s="163"/>
      <c r="G272" s="163"/>
      <c r="H272" s="163"/>
    </row>
    <row r="273" spans="1:8">
      <c r="A273" s="160"/>
      <c r="B273" s="161"/>
      <c r="C273" s="161"/>
      <c r="D273" s="162"/>
      <c r="E273" s="163"/>
      <c r="F273" s="163"/>
      <c r="G273" s="163"/>
      <c r="H273" s="163"/>
    </row>
    <row r="274" spans="1:8">
      <c r="A274" s="160"/>
      <c r="B274" s="161"/>
      <c r="C274" s="161"/>
      <c r="D274" s="162"/>
      <c r="E274" s="163"/>
      <c r="F274" s="163"/>
      <c r="G274" s="163"/>
      <c r="H274" s="163"/>
    </row>
    <row r="275" spans="1:8">
      <c r="A275" s="160"/>
      <c r="B275" s="161"/>
      <c r="C275" s="161"/>
      <c r="D275" s="162"/>
      <c r="E275" s="163"/>
      <c r="F275" s="163"/>
      <c r="G275" s="163"/>
      <c r="H275" s="163"/>
    </row>
    <row r="276" spans="1:8">
      <c r="A276" s="160"/>
      <c r="B276" s="161"/>
      <c r="C276" s="161"/>
      <c r="D276" s="162"/>
      <c r="E276" s="163"/>
      <c r="F276" s="163"/>
      <c r="G276" s="163"/>
      <c r="H276" s="163"/>
    </row>
    <row r="277" spans="1:8">
      <c r="A277" s="160"/>
      <c r="B277" s="161"/>
      <c r="C277" s="161"/>
      <c r="D277" s="162"/>
      <c r="E277" s="163"/>
      <c r="F277" s="163"/>
      <c r="G277" s="163"/>
      <c r="H277" s="163"/>
    </row>
    <row r="278" spans="1:8">
      <c r="A278" s="160"/>
      <c r="B278" s="161"/>
      <c r="C278" s="161"/>
      <c r="D278" s="162"/>
      <c r="E278" s="163"/>
      <c r="F278" s="163"/>
      <c r="G278" s="163"/>
      <c r="H278" s="163"/>
    </row>
    <row r="279" spans="1:8">
      <c r="A279" s="160"/>
      <c r="B279" s="161"/>
      <c r="C279" s="161"/>
      <c r="D279" s="162"/>
      <c r="E279" s="163"/>
      <c r="F279" s="163"/>
      <c r="G279" s="163"/>
      <c r="H279" s="163"/>
    </row>
    <row r="280" spans="1:8">
      <c r="A280" s="160"/>
      <c r="B280" s="161"/>
      <c r="C280" s="161"/>
      <c r="D280" s="162"/>
      <c r="E280" s="163"/>
      <c r="F280" s="163"/>
      <c r="G280" s="163"/>
      <c r="H280" s="163"/>
    </row>
    <row r="281" spans="1:8">
      <c r="A281" s="160"/>
      <c r="B281" s="161"/>
      <c r="C281" s="161"/>
      <c r="D281" s="162"/>
      <c r="E281" s="163"/>
      <c r="F281" s="163"/>
      <c r="G281" s="163"/>
      <c r="H281" s="163"/>
    </row>
    <row r="282" spans="1:8">
      <c r="A282" s="160"/>
      <c r="B282" s="161"/>
      <c r="C282" s="161"/>
      <c r="D282" s="162"/>
      <c r="E282" s="163"/>
      <c r="F282" s="163"/>
      <c r="G282" s="163"/>
      <c r="H282" s="163"/>
    </row>
    <row r="283" spans="1:8">
      <c r="A283" s="160"/>
      <c r="B283" s="161"/>
      <c r="C283" s="161"/>
      <c r="D283" s="162"/>
      <c r="E283" s="163"/>
      <c r="F283" s="163"/>
      <c r="G283" s="163"/>
      <c r="H283" s="163"/>
    </row>
    <row r="284" spans="1:8">
      <c r="A284" s="160"/>
      <c r="B284" s="161"/>
      <c r="C284" s="161"/>
      <c r="D284" s="162"/>
      <c r="E284" s="163"/>
      <c r="F284" s="163"/>
      <c r="G284" s="163"/>
      <c r="H284" s="163"/>
    </row>
    <row r="285" spans="1:8">
      <c r="A285" s="160"/>
      <c r="B285" s="161"/>
      <c r="C285" s="161"/>
      <c r="D285" s="162"/>
      <c r="E285" s="163"/>
      <c r="F285" s="163"/>
      <c r="G285" s="163"/>
      <c r="H285" s="163"/>
    </row>
    <row r="286" spans="1:8">
      <c r="A286" s="160"/>
      <c r="B286" s="161"/>
      <c r="C286" s="161"/>
      <c r="D286" s="162"/>
      <c r="E286" s="163"/>
      <c r="F286" s="163"/>
      <c r="G286" s="163"/>
      <c r="H286" s="163"/>
    </row>
    <row r="287" spans="1:8">
      <c r="A287" s="160"/>
      <c r="B287" s="161"/>
      <c r="C287" s="161"/>
      <c r="D287" s="162"/>
      <c r="E287" s="163"/>
      <c r="F287" s="163"/>
      <c r="G287" s="163"/>
      <c r="H287" s="163"/>
    </row>
    <row r="288" spans="1:8">
      <c r="A288" s="160"/>
      <c r="B288" s="161"/>
      <c r="C288" s="161"/>
      <c r="D288" s="162"/>
      <c r="E288" s="163"/>
      <c r="F288" s="163"/>
      <c r="G288" s="163"/>
      <c r="H288" s="163"/>
    </row>
    <row r="289" spans="1:8">
      <c r="A289" s="160"/>
      <c r="B289" s="161"/>
      <c r="C289" s="161"/>
      <c r="D289" s="162"/>
      <c r="E289" s="163"/>
      <c r="F289" s="163"/>
      <c r="G289" s="163"/>
      <c r="H289" s="163"/>
    </row>
    <row r="290" spans="1:8">
      <c r="A290" s="160"/>
      <c r="B290" s="161"/>
      <c r="C290" s="161"/>
      <c r="D290" s="162"/>
      <c r="E290" s="163"/>
      <c r="F290" s="163"/>
      <c r="G290" s="163"/>
      <c r="H290" s="163"/>
    </row>
    <row r="291" spans="1:8">
      <c r="A291" s="160"/>
      <c r="B291" s="161"/>
      <c r="C291" s="161"/>
      <c r="D291" s="162"/>
      <c r="E291" s="163"/>
      <c r="F291" s="163"/>
      <c r="G291" s="163"/>
      <c r="H291" s="163"/>
    </row>
    <row r="292" spans="1:8">
      <c r="A292" s="160"/>
      <c r="B292" s="161"/>
      <c r="C292" s="161"/>
      <c r="D292" s="162"/>
      <c r="E292" s="163"/>
      <c r="F292" s="163"/>
      <c r="G292" s="163"/>
      <c r="H292" s="163"/>
    </row>
    <row r="293" spans="1:8">
      <c r="A293" s="160"/>
      <c r="B293" s="161"/>
      <c r="C293" s="161"/>
      <c r="D293" s="162"/>
      <c r="E293" s="163"/>
      <c r="F293" s="163"/>
      <c r="G293" s="163"/>
      <c r="H293" s="163"/>
    </row>
    <row r="294" spans="1:8">
      <c r="A294" s="160"/>
      <c r="B294" s="161"/>
      <c r="C294" s="161"/>
      <c r="D294" s="162"/>
      <c r="E294" s="163"/>
      <c r="F294" s="163"/>
      <c r="G294" s="163"/>
      <c r="H294" s="163"/>
    </row>
    <row r="295" spans="1:8">
      <c r="A295" s="160"/>
      <c r="B295" s="161"/>
      <c r="C295" s="161"/>
      <c r="D295" s="162"/>
      <c r="E295" s="163"/>
      <c r="F295" s="163"/>
      <c r="G295" s="163"/>
      <c r="H295" s="163"/>
    </row>
    <row r="296" spans="1:8">
      <c r="A296" s="160"/>
      <c r="B296" s="161"/>
      <c r="C296" s="161"/>
      <c r="D296" s="162"/>
      <c r="E296" s="163"/>
      <c r="F296" s="163"/>
      <c r="G296" s="163"/>
      <c r="H296" s="163"/>
    </row>
    <row r="297" spans="1:8">
      <c r="A297" s="160"/>
      <c r="B297" s="161"/>
      <c r="C297" s="161"/>
      <c r="D297" s="162"/>
      <c r="E297" s="163"/>
      <c r="F297" s="163"/>
      <c r="G297" s="163"/>
      <c r="H297" s="163"/>
    </row>
    <row r="298" spans="1:8">
      <c r="A298" s="160"/>
      <c r="B298" s="161"/>
      <c r="C298" s="161"/>
      <c r="D298" s="162"/>
      <c r="E298" s="163"/>
      <c r="F298" s="163"/>
      <c r="G298" s="163"/>
      <c r="H298" s="163"/>
    </row>
    <row r="299" spans="1:8">
      <c r="A299" s="160"/>
      <c r="B299" s="161"/>
      <c r="C299" s="161"/>
      <c r="D299" s="162"/>
      <c r="E299" s="163"/>
      <c r="F299" s="163"/>
      <c r="G299" s="163"/>
      <c r="H299" s="163"/>
    </row>
    <row r="300" spans="1:8">
      <c r="A300" s="160"/>
      <c r="B300" s="161"/>
      <c r="C300" s="161"/>
      <c r="D300" s="162"/>
      <c r="E300" s="163"/>
      <c r="F300" s="163"/>
      <c r="G300" s="163"/>
      <c r="H300" s="163"/>
    </row>
    <row r="301" spans="1:8">
      <c r="A301" s="160"/>
      <c r="B301" s="161"/>
      <c r="C301" s="161"/>
      <c r="D301" s="162"/>
      <c r="E301" s="163"/>
      <c r="F301" s="163"/>
      <c r="G301" s="163"/>
      <c r="H301" s="163"/>
    </row>
    <row r="302" spans="1:8">
      <c r="A302" s="160"/>
      <c r="B302" s="161"/>
      <c r="C302" s="161"/>
      <c r="D302" s="162"/>
      <c r="E302" s="163"/>
      <c r="F302" s="163"/>
      <c r="G302" s="163"/>
      <c r="H302" s="163"/>
    </row>
    <row r="303" spans="1:8">
      <c r="A303" s="160"/>
      <c r="B303" s="161"/>
      <c r="C303" s="161"/>
      <c r="D303" s="162"/>
      <c r="E303" s="163"/>
      <c r="F303" s="163"/>
      <c r="G303" s="163"/>
      <c r="H303" s="163"/>
    </row>
    <row r="304" spans="1:8">
      <c r="A304" s="160"/>
      <c r="B304" s="161"/>
      <c r="C304" s="161"/>
      <c r="D304" s="162"/>
      <c r="E304" s="163"/>
      <c r="F304" s="163"/>
      <c r="G304" s="163"/>
      <c r="H304" s="163"/>
    </row>
    <row r="305" spans="1:8">
      <c r="A305" s="160"/>
      <c r="B305" s="161"/>
      <c r="C305" s="161"/>
      <c r="D305" s="162"/>
      <c r="E305" s="163"/>
      <c r="F305" s="163"/>
      <c r="G305" s="163"/>
      <c r="H305" s="163"/>
    </row>
    <row r="306" spans="1:8">
      <c r="A306" s="160"/>
      <c r="B306" s="161"/>
      <c r="C306" s="161"/>
      <c r="D306" s="162"/>
      <c r="E306" s="163"/>
      <c r="F306" s="163"/>
      <c r="G306" s="163"/>
      <c r="H306" s="163"/>
    </row>
    <row r="307" spans="1:8">
      <c r="A307" s="160"/>
      <c r="B307" s="161"/>
      <c r="C307" s="161"/>
      <c r="D307" s="162"/>
      <c r="E307" s="163"/>
      <c r="F307" s="163"/>
      <c r="G307" s="163"/>
      <c r="H307" s="163"/>
    </row>
    <row r="308" spans="1:8">
      <c r="A308" s="160"/>
      <c r="B308" s="161"/>
      <c r="C308" s="161"/>
      <c r="D308" s="162"/>
      <c r="E308" s="163"/>
      <c r="F308" s="163"/>
      <c r="G308" s="163"/>
      <c r="H308" s="163"/>
    </row>
    <row r="309" spans="1:8">
      <c r="A309" s="160"/>
      <c r="B309" s="161"/>
      <c r="C309" s="161"/>
      <c r="D309" s="162"/>
      <c r="E309" s="163"/>
      <c r="F309" s="163"/>
      <c r="G309" s="163"/>
      <c r="H309" s="163"/>
    </row>
    <row r="310" spans="1:8">
      <c r="A310" s="160"/>
      <c r="B310" s="161"/>
      <c r="C310" s="161"/>
      <c r="D310" s="162"/>
      <c r="E310" s="163"/>
      <c r="F310" s="163"/>
      <c r="G310" s="163"/>
      <c r="H310" s="163"/>
    </row>
    <row r="311" spans="1:8">
      <c r="A311" s="160"/>
      <c r="B311" s="161"/>
      <c r="C311" s="161"/>
      <c r="D311" s="162"/>
      <c r="E311" s="163"/>
      <c r="F311" s="163"/>
      <c r="G311" s="163"/>
      <c r="H311" s="163"/>
    </row>
    <row r="312" spans="1:8">
      <c r="A312" s="160"/>
      <c r="B312" s="161"/>
      <c r="C312" s="161"/>
      <c r="D312" s="162"/>
      <c r="E312" s="163"/>
      <c r="F312" s="163"/>
      <c r="G312" s="163"/>
      <c r="H312" s="163"/>
    </row>
    <row r="313" spans="1:8">
      <c r="A313" s="160"/>
      <c r="B313" s="161"/>
      <c r="C313" s="161"/>
      <c r="D313" s="162"/>
      <c r="E313" s="163"/>
      <c r="F313" s="163"/>
      <c r="G313" s="163"/>
      <c r="H313" s="163"/>
    </row>
    <row r="314" spans="1:8">
      <c r="A314" s="160"/>
      <c r="B314" s="161"/>
      <c r="C314" s="161"/>
      <c r="D314" s="162"/>
      <c r="E314" s="163"/>
      <c r="F314" s="163"/>
      <c r="G314" s="163"/>
      <c r="H314" s="163"/>
    </row>
    <row r="315" spans="1:8">
      <c r="A315" s="160"/>
      <c r="B315" s="161"/>
      <c r="C315" s="161"/>
      <c r="D315" s="162"/>
      <c r="E315" s="163"/>
      <c r="F315" s="163"/>
      <c r="G315" s="163"/>
      <c r="H315" s="163"/>
    </row>
    <row r="316" spans="1:8">
      <c r="A316" s="160"/>
      <c r="B316" s="161"/>
      <c r="C316" s="161"/>
      <c r="D316" s="162"/>
      <c r="E316" s="163"/>
      <c r="F316" s="163"/>
      <c r="G316" s="163"/>
      <c r="H316" s="163"/>
    </row>
    <row r="317" spans="1:8">
      <c r="A317" s="160"/>
      <c r="B317" s="161"/>
      <c r="C317" s="161"/>
      <c r="D317" s="162"/>
      <c r="E317" s="163"/>
      <c r="F317" s="163"/>
      <c r="G317" s="163"/>
      <c r="H317" s="163"/>
    </row>
    <row r="318" spans="1:8">
      <c r="A318" s="160"/>
      <c r="B318" s="161"/>
      <c r="C318" s="161"/>
      <c r="D318" s="162"/>
      <c r="E318" s="163"/>
      <c r="F318" s="163"/>
      <c r="G318" s="163"/>
      <c r="H318" s="163"/>
    </row>
    <row r="319" spans="1:8">
      <c r="A319" s="160"/>
      <c r="B319" s="161"/>
      <c r="C319" s="161"/>
      <c r="D319" s="162"/>
      <c r="E319" s="163"/>
      <c r="F319" s="163"/>
      <c r="G319" s="163"/>
      <c r="H319" s="163"/>
    </row>
    <row r="320" spans="1:8">
      <c r="A320" s="160"/>
      <c r="B320" s="161"/>
      <c r="C320" s="161"/>
      <c r="D320" s="162"/>
      <c r="E320" s="163"/>
      <c r="F320" s="163"/>
      <c r="G320" s="163"/>
      <c r="H320" s="163"/>
    </row>
    <row r="321" spans="1:8">
      <c r="A321" s="160"/>
      <c r="B321" s="161"/>
      <c r="C321" s="161"/>
      <c r="D321" s="162"/>
      <c r="E321" s="163"/>
      <c r="F321" s="163"/>
      <c r="G321" s="163"/>
      <c r="H321" s="163"/>
    </row>
    <row r="322" spans="1:8">
      <c r="A322" s="160"/>
      <c r="B322" s="161"/>
      <c r="C322" s="161"/>
      <c r="D322" s="162"/>
      <c r="E322" s="163"/>
      <c r="F322" s="163"/>
      <c r="G322" s="163"/>
      <c r="H322" s="163"/>
    </row>
    <row r="323" spans="1:8">
      <c r="A323" s="160"/>
      <c r="B323" s="161"/>
      <c r="C323" s="161"/>
      <c r="D323" s="162"/>
      <c r="E323" s="163"/>
      <c r="F323" s="163"/>
      <c r="G323" s="163"/>
      <c r="H323" s="163"/>
    </row>
    <row r="324" spans="1:8">
      <c r="A324" s="160"/>
      <c r="B324" s="161"/>
      <c r="C324" s="161"/>
      <c r="D324" s="162"/>
      <c r="E324" s="163"/>
      <c r="F324" s="163"/>
      <c r="G324" s="163"/>
      <c r="H324" s="163"/>
    </row>
    <row r="325" spans="1:8">
      <c r="A325" s="160"/>
      <c r="B325" s="161"/>
      <c r="C325" s="161"/>
      <c r="D325" s="162"/>
      <c r="E325" s="163"/>
      <c r="F325" s="163"/>
      <c r="G325" s="163"/>
      <c r="H325" s="163"/>
    </row>
    <row r="326" spans="1:8">
      <c r="A326" s="160"/>
      <c r="B326" s="161"/>
      <c r="C326" s="161"/>
      <c r="D326" s="162"/>
      <c r="E326" s="163"/>
      <c r="F326" s="163"/>
      <c r="G326" s="163"/>
      <c r="H326" s="163"/>
    </row>
    <row r="327" spans="1:8">
      <c r="A327" s="160"/>
      <c r="B327" s="161"/>
      <c r="C327" s="161"/>
      <c r="D327" s="162"/>
      <c r="E327" s="163"/>
      <c r="F327" s="163"/>
      <c r="G327" s="163"/>
      <c r="H327" s="163"/>
    </row>
    <row r="328" spans="1:8">
      <c r="A328" s="160"/>
      <c r="B328" s="161"/>
      <c r="C328" s="161"/>
      <c r="D328" s="162"/>
      <c r="E328" s="163"/>
      <c r="F328" s="163"/>
      <c r="G328" s="163"/>
      <c r="H328" s="163"/>
    </row>
    <row r="329" spans="1:8">
      <c r="A329" s="160"/>
      <c r="B329" s="161"/>
      <c r="C329" s="161"/>
      <c r="D329" s="162"/>
      <c r="E329" s="163"/>
      <c r="F329" s="163"/>
      <c r="G329" s="163"/>
      <c r="H329" s="163"/>
    </row>
    <row r="330" spans="1:8">
      <c r="A330" s="160"/>
      <c r="B330" s="161"/>
      <c r="C330" s="161"/>
      <c r="D330" s="162"/>
      <c r="E330" s="163"/>
      <c r="F330" s="163"/>
      <c r="G330" s="163"/>
      <c r="H330" s="163"/>
    </row>
    <row r="331" spans="1:8">
      <c r="A331" s="160"/>
      <c r="B331" s="161"/>
      <c r="C331" s="161"/>
      <c r="D331" s="162"/>
      <c r="E331" s="163"/>
      <c r="F331" s="163"/>
      <c r="G331" s="163"/>
      <c r="H331" s="163"/>
    </row>
    <row r="332" spans="1:8">
      <c r="A332" s="160"/>
      <c r="B332" s="161"/>
      <c r="C332" s="161"/>
      <c r="D332" s="162"/>
      <c r="E332" s="163"/>
      <c r="F332" s="163"/>
      <c r="G332" s="163"/>
      <c r="H332" s="163"/>
    </row>
    <row r="333" spans="1:8">
      <c r="A333" s="160"/>
      <c r="B333" s="161"/>
      <c r="C333" s="161"/>
      <c r="D333" s="162"/>
      <c r="E333" s="163"/>
      <c r="F333" s="163"/>
      <c r="G333" s="163"/>
      <c r="H333" s="163"/>
    </row>
    <row r="334" spans="1:8">
      <c r="A334" s="160"/>
      <c r="B334" s="161"/>
      <c r="C334" s="161"/>
      <c r="D334" s="162"/>
      <c r="E334" s="163"/>
      <c r="F334" s="163"/>
      <c r="G334" s="163"/>
      <c r="H334" s="163"/>
    </row>
    <row r="335" spans="1:8">
      <c r="A335" s="160"/>
      <c r="B335" s="161"/>
      <c r="C335" s="161"/>
      <c r="D335" s="162"/>
      <c r="E335" s="163"/>
      <c r="F335" s="163"/>
      <c r="G335" s="163"/>
      <c r="H335" s="163"/>
    </row>
    <row r="336" spans="1:8">
      <c r="A336" s="160"/>
      <c r="B336" s="161"/>
      <c r="C336" s="161"/>
      <c r="D336" s="162"/>
      <c r="E336" s="163"/>
      <c r="F336" s="163"/>
      <c r="G336" s="163"/>
      <c r="H336" s="163"/>
    </row>
    <row r="337" spans="1:8">
      <c r="A337" s="160"/>
      <c r="B337" s="161"/>
      <c r="C337" s="161"/>
      <c r="D337" s="162"/>
      <c r="E337" s="163"/>
      <c r="F337" s="163"/>
      <c r="G337" s="163"/>
      <c r="H337" s="163"/>
    </row>
    <row r="338" spans="1:8">
      <c r="A338" s="160"/>
      <c r="B338" s="161"/>
      <c r="C338" s="161"/>
      <c r="D338" s="162"/>
      <c r="E338" s="163"/>
      <c r="F338" s="163"/>
      <c r="G338" s="163"/>
      <c r="H338" s="163"/>
    </row>
    <row r="339" spans="1:8">
      <c r="A339" s="160"/>
      <c r="B339" s="161"/>
      <c r="C339" s="161"/>
      <c r="D339" s="162"/>
      <c r="E339" s="163"/>
      <c r="F339" s="163"/>
      <c r="G339" s="163"/>
      <c r="H339" s="163"/>
    </row>
    <row r="340" spans="1:8">
      <c r="A340" s="160"/>
      <c r="B340" s="161"/>
      <c r="C340" s="161"/>
      <c r="D340" s="162"/>
      <c r="E340" s="163"/>
      <c r="F340" s="163"/>
      <c r="G340" s="163"/>
      <c r="H340" s="163"/>
    </row>
    <row r="341" spans="1:8">
      <c r="A341" s="160"/>
      <c r="B341" s="161"/>
      <c r="C341" s="161"/>
      <c r="D341" s="162"/>
      <c r="E341" s="163"/>
      <c r="F341" s="163"/>
      <c r="G341" s="163"/>
      <c r="H341" s="163"/>
    </row>
    <row r="342" spans="1:8">
      <c r="A342" s="160"/>
      <c r="B342" s="161"/>
      <c r="C342" s="161"/>
      <c r="D342" s="162"/>
      <c r="E342" s="163"/>
      <c r="F342" s="163"/>
      <c r="G342" s="163"/>
      <c r="H342" s="163"/>
    </row>
    <row r="343" spans="1:8">
      <c r="A343" s="160"/>
      <c r="B343" s="161"/>
      <c r="C343" s="161"/>
      <c r="D343" s="162"/>
      <c r="E343" s="163"/>
      <c r="F343" s="163"/>
      <c r="G343" s="163"/>
      <c r="H343" s="163"/>
    </row>
    <row r="344" spans="1:8">
      <c r="A344" s="160"/>
      <c r="B344" s="161"/>
      <c r="C344" s="161"/>
      <c r="D344" s="162"/>
      <c r="E344" s="163"/>
      <c r="F344" s="163"/>
      <c r="G344" s="163"/>
      <c r="H344" s="163"/>
    </row>
    <row r="345" spans="1:8">
      <c r="A345" s="160"/>
      <c r="B345" s="161"/>
      <c r="C345" s="161"/>
      <c r="D345" s="162"/>
      <c r="E345" s="163"/>
      <c r="F345" s="163"/>
      <c r="G345" s="163"/>
      <c r="H345" s="163"/>
    </row>
    <row r="346" spans="1:8">
      <c r="A346" s="160"/>
      <c r="B346" s="161"/>
      <c r="C346" s="161"/>
      <c r="D346" s="162"/>
      <c r="E346" s="163"/>
      <c r="F346" s="163"/>
      <c r="G346" s="163"/>
      <c r="H346" s="163"/>
    </row>
    <row r="347" spans="1:8">
      <c r="A347" s="160"/>
      <c r="B347" s="161"/>
      <c r="C347" s="161"/>
      <c r="D347" s="162"/>
      <c r="E347" s="163"/>
      <c r="F347" s="163"/>
      <c r="G347" s="163"/>
      <c r="H347" s="163"/>
    </row>
    <row r="348" spans="1:8">
      <c r="A348" s="160"/>
      <c r="B348" s="161"/>
      <c r="C348" s="161"/>
      <c r="D348" s="162"/>
      <c r="E348" s="163"/>
      <c r="F348" s="163"/>
      <c r="G348" s="163"/>
      <c r="H348" s="163"/>
    </row>
    <row r="349" spans="1:8">
      <c r="A349" s="160"/>
      <c r="B349" s="161"/>
      <c r="C349" s="161"/>
      <c r="D349" s="162"/>
      <c r="E349" s="163"/>
      <c r="F349" s="163"/>
      <c r="G349" s="163"/>
      <c r="H349" s="163"/>
    </row>
    <row r="350" spans="1:8">
      <c r="A350" s="160"/>
      <c r="B350" s="161"/>
      <c r="C350" s="161"/>
      <c r="D350" s="162"/>
      <c r="E350" s="163"/>
      <c r="F350" s="163"/>
      <c r="G350" s="163"/>
      <c r="H350" s="163"/>
    </row>
    <row r="351" spans="1:8">
      <c r="A351" s="160"/>
      <c r="B351" s="161"/>
      <c r="C351" s="161"/>
      <c r="D351" s="162"/>
      <c r="E351" s="163"/>
      <c r="F351" s="163"/>
      <c r="G351" s="163"/>
      <c r="H351" s="163"/>
    </row>
    <row r="352" spans="1:8">
      <c r="A352" s="160"/>
      <c r="B352" s="161"/>
      <c r="C352" s="161"/>
      <c r="D352" s="162"/>
      <c r="E352" s="163"/>
      <c r="F352" s="163"/>
      <c r="G352" s="163"/>
      <c r="H352" s="163"/>
    </row>
    <row r="353" spans="1:8">
      <c r="A353" s="160"/>
      <c r="B353" s="161"/>
      <c r="C353" s="161"/>
      <c r="D353" s="162"/>
      <c r="E353" s="163"/>
      <c r="F353" s="163"/>
      <c r="G353" s="163"/>
      <c r="H353" s="163"/>
    </row>
    <row r="354" spans="1:8">
      <c r="A354" s="160"/>
      <c r="B354" s="161"/>
      <c r="C354" s="161"/>
      <c r="D354" s="162"/>
      <c r="E354" s="163"/>
      <c r="F354" s="163"/>
      <c r="G354" s="163"/>
      <c r="H354" s="163"/>
    </row>
    <row r="355" spans="1:8">
      <c r="A355" s="160"/>
      <c r="B355" s="161"/>
      <c r="C355" s="161"/>
      <c r="D355" s="162"/>
      <c r="E355" s="163"/>
      <c r="F355" s="163"/>
      <c r="G355" s="163"/>
      <c r="H355" s="163"/>
    </row>
    <row r="356" spans="1:8">
      <c r="A356" s="160"/>
      <c r="B356" s="161"/>
      <c r="C356" s="161"/>
      <c r="D356" s="162"/>
      <c r="E356" s="163"/>
      <c r="F356" s="163"/>
      <c r="G356" s="163"/>
      <c r="H356" s="163"/>
    </row>
    <row r="357" spans="1:8">
      <c r="A357" s="160"/>
      <c r="B357" s="161"/>
      <c r="C357" s="161"/>
      <c r="D357" s="162"/>
      <c r="E357" s="163"/>
      <c r="F357" s="163"/>
      <c r="G357" s="163"/>
      <c r="H357" s="163"/>
    </row>
    <row r="358" spans="1:8">
      <c r="A358" s="160"/>
      <c r="B358" s="161"/>
      <c r="C358" s="161"/>
      <c r="D358" s="162"/>
      <c r="E358" s="163"/>
      <c r="F358" s="163"/>
      <c r="G358" s="163"/>
      <c r="H358" s="163"/>
    </row>
    <row r="359" spans="1:8">
      <c r="A359" s="160"/>
      <c r="B359" s="161"/>
      <c r="C359" s="161"/>
      <c r="D359" s="162"/>
      <c r="E359" s="163"/>
      <c r="F359" s="163"/>
      <c r="G359" s="163"/>
      <c r="H359" s="163"/>
    </row>
    <row r="360" spans="1:8">
      <c r="A360" s="160"/>
      <c r="B360" s="161"/>
      <c r="C360" s="161"/>
      <c r="D360" s="162"/>
      <c r="E360" s="163"/>
      <c r="F360" s="163"/>
      <c r="G360" s="163"/>
      <c r="H360" s="163"/>
    </row>
    <row r="361" spans="1:8">
      <c r="A361" s="160"/>
      <c r="B361" s="161"/>
      <c r="C361" s="161"/>
      <c r="D361" s="162"/>
      <c r="E361" s="163"/>
      <c r="F361" s="163"/>
      <c r="G361" s="163"/>
      <c r="H361" s="163"/>
    </row>
    <row r="362" spans="1:8">
      <c r="A362" s="160"/>
      <c r="B362" s="161"/>
      <c r="C362" s="161"/>
      <c r="D362" s="162"/>
      <c r="E362" s="163"/>
      <c r="F362" s="163"/>
      <c r="G362" s="163"/>
      <c r="H362" s="163"/>
    </row>
    <row r="363" spans="1:8">
      <c r="A363" s="160"/>
      <c r="B363" s="161"/>
      <c r="C363" s="161"/>
      <c r="D363" s="162"/>
      <c r="E363" s="163"/>
      <c r="F363" s="163"/>
      <c r="G363" s="163"/>
      <c r="H363" s="163"/>
    </row>
    <row r="364" spans="1:8">
      <c r="A364" s="160"/>
      <c r="B364" s="161"/>
      <c r="C364" s="161"/>
      <c r="D364" s="162"/>
      <c r="E364" s="163"/>
      <c r="F364" s="163"/>
      <c r="G364" s="163"/>
      <c r="H364" s="163"/>
    </row>
    <row r="365" spans="1:8">
      <c r="A365" s="160"/>
      <c r="B365" s="161"/>
      <c r="C365" s="161"/>
      <c r="D365" s="162"/>
      <c r="E365" s="163"/>
      <c r="F365" s="163"/>
      <c r="G365" s="163"/>
      <c r="H365" s="163"/>
    </row>
    <row r="366" spans="1:8">
      <c r="A366" s="160"/>
      <c r="B366" s="161"/>
      <c r="C366" s="161"/>
      <c r="D366" s="162"/>
      <c r="E366" s="163"/>
      <c r="F366" s="163"/>
      <c r="G366" s="163"/>
      <c r="H366" s="163"/>
    </row>
    <row r="367" spans="1:8">
      <c r="A367" s="160"/>
      <c r="B367" s="161"/>
      <c r="C367" s="161"/>
      <c r="D367" s="162"/>
      <c r="E367" s="163"/>
      <c r="F367" s="163"/>
      <c r="G367" s="163"/>
      <c r="H367" s="163"/>
    </row>
    <row r="368" spans="1:8">
      <c r="A368" s="160"/>
      <c r="B368" s="161"/>
      <c r="C368" s="161"/>
      <c r="D368" s="162"/>
      <c r="E368" s="163"/>
      <c r="F368" s="163"/>
      <c r="G368" s="163"/>
      <c r="H368" s="163"/>
    </row>
    <row r="369" spans="1:8">
      <c r="A369" s="160"/>
      <c r="B369" s="161"/>
      <c r="C369" s="161"/>
      <c r="D369" s="162"/>
      <c r="E369" s="163"/>
      <c r="F369" s="163"/>
      <c r="G369" s="163"/>
      <c r="H369" s="163"/>
    </row>
    <row r="370" spans="1:8">
      <c r="A370" s="160"/>
      <c r="B370" s="161"/>
      <c r="C370" s="161"/>
      <c r="D370" s="162"/>
      <c r="E370" s="163"/>
      <c r="F370" s="163"/>
      <c r="G370" s="163"/>
      <c r="H370" s="163"/>
    </row>
    <row r="371" spans="1:8">
      <c r="A371" s="160"/>
      <c r="B371" s="161"/>
      <c r="C371" s="161"/>
      <c r="D371" s="162"/>
      <c r="E371" s="163"/>
      <c r="F371" s="163"/>
      <c r="G371" s="163"/>
      <c r="H371" s="163"/>
    </row>
    <row r="372" spans="1:8">
      <c r="A372" s="160"/>
      <c r="B372" s="161"/>
      <c r="C372" s="161"/>
      <c r="D372" s="162"/>
      <c r="E372" s="163"/>
      <c r="F372" s="163"/>
      <c r="G372" s="163"/>
      <c r="H372" s="163"/>
    </row>
    <row r="373" spans="1:8">
      <c r="A373" s="160"/>
      <c r="B373" s="161"/>
      <c r="C373" s="161"/>
      <c r="D373" s="162"/>
      <c r="E373" s="163"/>
      <c r="F373" s="163"/>
      <c r="G373" s="163"/>
      <c r="H373" s="163"/>
    </row>
    <row r="374" spans="1:8">
      <c r="A374" s="160"/>
      <c r="B374" s="161"/>
      <c r="C374" s="161"/>
      <c r="D374" s="162"/>
      <c r="E374" s="163"/>
      <c r="F374" s="163"/>
      <c r="G374" s="163"/>
      <c r="H374" s="163"/>
    </row>
    <row r="375" spans="1:8">
      <c r="A375" s="160"/>
      <c r="B375" s="161"/>
      <c r="C375" s="161"/>
      <c r="D375" s="162"/>
      <c r="E375" s="163"/>
      <c r="F375" s="163"/>
      <c r="G375" s="163"/>
      <c r="H375" s="163"/>
    </row>
    <row r="376" spans="1:8">
      <c r="A376" s="160"/>
      <c r="B376" s="161"/>
      <c r="C376" s="161"/>
      <c r="D376" s="162"/>
      <c r="E376" s="163"/>
      <c r="F376" s="163"/>
      <c r="G376" s="163"/>
      <c r="H376" s="163"/>
    </row>
    <row r="377" spans="1:8">
      <c r="A377" s="160"/>
      <c r="B377" s="161"/>
      <c r="C377" s="161"/>
      <c r="D377" s="162"/>
      <c r="E377" s="163"/>
      <c r="F377" s="163"/>
      <c r="G377" s="163"/>
      <c r="H377" s="163"/>
    </row>
    <row r="378" spans="1:8">
      <c r="A378" s="160"/>
      <c r="B378" s="161"/>
      <c r="C378" s="161"/>
      <c r="D378" s="162"/>
      <c r="E378" s="163"/>
      <c r="F378" s="163"/>
      <c r="G378" s="163"/>
      <c r="H378" s="163"/>
    </row>
    <row r="379" spans="1:8">
      <c r="A379" s="160"/>
      <c r="B379" s="161"/>
      <c r="C379" s="161"/>
      <c r="D379" s="162"/>
      <c r="E379" s="163"/>
      <c r="F379" s="163"/>
      <c r="G379" s="163"/>
      <c r="H379" s="163"/>
    </row>
    <row r="380" spans="1:8">
      <c r="A380" s="160"/>
      <c r="B380" s="161"/>
      <c r="C380" s="161"/>
      <c r="D380" s="162"/>
      <c r="E380" s="163"/>
      <c r="F380" s="163"/>
      <c r="G380" s="163"/>
      <c r="H380" s="163"/>
    </row>
    <row r="381" spans="1:8">
      <c r="A381" s="160"/>
      <c r="B381" s="161"/>
      <c r="C381" s="161"/>
      <c r="D381" s="162"/>
      <c r="E381" s="163"/>
      <c r="F381" s="163"/>
      <c r="G381" s="163"/>
      <c r="H381" s="163"/>
    </row>
    <row r="382" spans="1:8">
      <c r="A382" s="160"/>
      <c r="B382" s="161"/>
      <c r="C382" s="161"/>
      <c r="D382" s="162"/>
      <c r="E382" s="163"/>
      <c r="F382" s="163"/>
      <c r="G382" s="163"/>
      <c r="H382" s="163"/>
    </row>
    <row r="383" spans="1:8">
      <c r="A383" s="160"/>
      <c r="B383" s="161"/>
      <c r="C383" s="161"/>
      <c r="D383" s="162"/>
      <c r="E383" s="163"/>
      <c r="F383" s="163"/>
      <c r="G383" s="163"/>
      <c r="H383" s="163"/>
    </row>
    <row r="384" spans="1:8">
      <c r="A384" s="160"/>
      <c r="B384" s="161"/>
      <c r="C384" s="161"/>
      <c r="D384" s="162"/>
      <c r="E384" s="163"/>
      <c r="F384" s="163"/>
      <c r="G384" s="163"/>
      <c r="H384" s="163"/>
    </row>
    <row r="385" spans="1:8">
      <c r="A385" s="160"/>
      <c r="B385" s="161"/>
      <c r="C385" s="161"/>
      <c r="D385" s="162"/>
      <c r="E385" s="163"/>
      <c r="F385" s="163"/>
      <c r="G385" s="163"/>
      <c r="H385" s="163"/>
    </row>
    <row r="386" spans="1:8">
      <c r="A386" s="160"/>
      <c r="B386" s="161"/>
      <c r="C386" s="161"/>
      <c r="D386" s="162"/>
      <c r="E386" s="163"/>
      <c r="F386" s="163"/>
      <c r="G386" s="163"/>
      <c r="H386" s="163"/>
    </row>
    <row r="387" spans="1:8">
      <c r="A387" s="160"/>
      <c r="B387" s="161"/>
      <c r="C387" s="161"/>
      <c r="D387" s="162"/>
      <c r="E387" s="163"/>
      <c r="F387" s="163"/>
      <c r="G387" s="163"/>
      <c r="H387" s="163"/>
    </row>
    <row r="388" spans="1:8">
      <c r="A388" s="160"/>
      <c r="B388" s="161"/>
      <c r="C388" s="161"/>
      <c r="D388" s="162"/>
      <c r="E388" s="163"/>
      <c r="F388" s="163"/>
      <c r="G388" s="163"/>
      <c r="H388" s="163"/>
    </row>
    <row r="389" spans="1:8">
      <c r="A389" s="160"/>
      <c r="B389" s="161"/>
      <c r="C389" s="161"/>
      <c r="D389" s="162"/>
      <c r="E389" s="163"/>
      <c r="F389" s="163"/>
      <c r="G389" s="163"/>
      <c r="H389" s="163"/>
    </row>
    <row r="390" spans="1:8">
      <c r="A390" s="160"/>
      <c r="B390" s="161"/>
      <c r="C390" s="161"/>
      <c r="D390" s="162"/>
      <c r="E390" s="163"/>
      <c r="F390" s="163"/>
      <c r="G390" s="163"/>
      <c r="H390" s="163"/>
    </row>
    <row r="391" spans="1:8">
      <c r="A391" s="160"/>
      <c r="B391" s="161"/>
      <c r="C391" s="161"/>
      <c r="D391" s="162"/>
      <c r="E391" s="163"/>
      <c r="F391" s="163"/>
      <c r="G391" s="163"/>
      <c r="H391" s="163"/>
    </row>
    <row r="392" spans="1:8">
      <c r="A392" s="160"/>
      <c r="B392" s="161"/>
      <c r="C392" s="161"/>
      <c r="D392" s="162"/>
      <c r="E392" s="163"/>
      <c r="F392" s="163"/>
      <c r="G392" s="163"/>
      <c r="H392" s="163"/>
    </row>
    <row r="393" spans="1:8">
      <c r="A393" s="160"/>
      <c r="B393" s="161"/>
      <c r="C393" s="161"/>
      <c r="D393" s="162"/>
      <c r="E393" s="163"/>
      <c r="F393" s="163"/>
      <c r="G393" s="163"/>
      <c r="H393" s="163"/>
    </row>
    <row r="394" spans="1:8">
      <c r="A394" s="160"/>
      <c r="B394" s="161"/>
      <c r="C394" s="161"/>
      <c r="D394" s="162"/>
      <c r="E394" s="163"/>
      <c r="F394" s="163"/>
      <c r="G394" s="163"/>
      <c r="H394" s="163"/>
    </row>
    <row r="395" spans="1:8">
      <c r="A395" s="160"/>
      <c r="B395" s="161"/>
      <c r="C395" s="161"/>
      <c r="D395" s="162"/>
      <c r="E395" s="163"/>
      <c r="F395" s="163"/>
      <c r="G395" s="163"/>
      <c r="H395" s="163"/>
    </row>
    <row r="396" spans="1:8">
      <c r="A396" s="160"/>
      <c r="B396" s="161"/>
      <c r="C396" s="161"/>
      <c r="D396" s="162"/>
      <c r="E396" s="163"/>
      <c r="F396" s="163"/>
      <c r="G396" s="163"/>
      <c r="H396" s="163"/>
    </row>
    <row r="397" spans="1:8">
      <c r="A397" s="160"/>
      <c r="B397" s="161"/>
      <c r="C397" s="161"/>
      <c r="D397" s="162"/>
      <c r="E397" s="163"/>
      <c r="F397" s="163"/>
      <c r="G397" s="163"/>
      <c r="H397" s="163"/>
    </row>
    <row r="398" spans="1:8">
      <c r="A398" s="160"/>
      <c r="B398" s="161"/>
      <c r="C398" s="161"/>
      <c r="D398" s="162"/>
      <c r="E398" s="163"/>
      <c r="F398" s="163"/>
      <c r="G398" s="163"/>
      <c r="H398" s="163"/>
    </row>
    <row r="399" spans="1:8">
      <c r="A399" s="160"/>
      <c r="B399" s="161"/>
      <c r="C399" s="161"/>
      <c r="D399" s="162"/>
      <c r="E399" s="163"/>
      <c r="F399" s="163"/>
      <c r="G399" s="163"/>
      <c r="H399" s="163"/>
    </row>
    <row r="400" spans="1:8">
      <c r="A400" s="160"/>
      <c r="B400" s="161"/>
      <c r="C400" s="161"/>
      <c r="D400" s="162"/>
      <c r="E400" s="163"/>
      <c r="F400" s="163"/>
      <c r="G400" s="163"/>
      <c r="H400" s="163"/>
    </row>
    <row r="401" spans="1:8">
      <c r="A401" s="160"/>
      <c r="B401" s="161"/>
      <c r="C401" s="161"/>
      <c r="D401" s="162"/>
      <c r="E401" s="163"/>
      <c r="F401" s="163"/>
      <c r="G401" s="163"/>
      <c r="H401" s="163"/>
    </row>
    <row r="402" spans="1:8">
      <c r="A402" s="160"/>
      <c r="B402" s="161"/>
      <c r="C402" s="161"/>
      <c r="D402" s="162"/>
      <c r="E402" s="163"/>
      <c r="F402" s="163"/>
      <c r="G402" s="163"/>
      <c r="H402" s="163"/>
    </row>
    <row r="403" spans="1:8">
      <c r="A403" s="160"/>
      <c r="B403" s="161"/>
      <c r="C403" s="161"/>
      <c r="D403" s="162"/>
      <c r="E403" s="163"/>
      <c r="F403" s="163"/>
      <c r="G403" s="163"/>
      <c r="H403" s="163"/>
    </row>
    <row r="404" spans="1:8">
      <c r="A404" s="160"/>
      <c r="B404" s="161"/>
      <c r="C404" s="161"/>
      <c r="D404" s="162"/>
      <c r="E404" s="163"/>
      <c r="F404" s="163"/>
      <c r="G404" s="163"/>
      <c r="H404" s="163"/>
    </row>
    <row r="405" spans="1:8">
      <c r="A405" s="160"/>
      <c r="B405" s="161"/>
      <c r="C405" s="161"/>
      <c r="D405" s="162"/>
      <c r="E405" s="163"/>
      <c r="F405" s="163"/>
      <c r="G405" s="163"/>
      <c r="H405" s="163"/>
    </row>
    <row r="406" spans="1:8">
      <c r="A406" s="160"/>
      <c r="B406" s="161"/>
      <c r="C406" s="161"/>
      <c r="D406" s="162"/>
      <c r="E406" s="163"/>
      <c r="F406" s="163"/>
      <c r="G406" s="163"/>
      <c r="H406" s="163"/>
    </row>
    <row r="407" spans="1:8">
      <c r="A407" s="160"/>
      <c r="B407" s="161"/>
      <c r="C407" s="161"/>
      <c r="D407" s="162"/>
      <c r="E407" s="163"/>
      <c r="F407" s="163"/>
      <c r="G407" s="163"/>
      <c r="H407" s="163"/>
    </row>
    <row r="408" spans="1:8">
      <c r="A408" s="160"/>
      <c r="B408" s="161"/>
      <c r="C408" s="161"/>
      <c r="D408" s="162"/>
      <c r="E408" s="163"/>
      <c r="F408" s="163"/>
      <c r="G408" s="163"/>
      <c r="H408" s="163"/>
    </row>
    <row r="409" spans="1:8">
      <c r="A409" s="160"/>
      <c r="B409" s="161"/>
      <c r="C409" s="161"/>
      <c r="D409" s="162"/>
      <c r="E409" s="163"/>
      <c r="F409" s="163"/>
      <c r="G409" s="163"/>
      <c r="H409" s="163"/>
    </row>
    <row r="410" spans="1:8">
      <c r="A410" s="160"/>
      <c r="B410" s="161"/>
      <c r="C410" s="161"/>
      <c r="D410" s="162"/>
      <c r="E410" s="163"/>
      <c r="F410" s="163"/>
      <c r="G410" s="163"/>
      <c r="H410" s="163"/>
    </row>
    <row r="411" spans="1:8">
      <c r="A411" s="160"/>
      <c r="B411" s="161"/>
      <c r="C411" s="161"/>
      <c r="D411" s="162"/>
      <c r="E411" s="163"/>
      <c r="F411" s="163"/>
      <c r="G411" s="163"/>
      <c r="H411" s="163"/>
    </row>
    <row r="412" spans="1:8">
      <c r="A412" s="160"/>
      <c r="B412" s="161"/>
      <c r="C412" s="161"/>
      <c r="D412" s="162"/>
      <c r="E412" s="163"/>
      <c r="F412" s="163"/>
      <c r="G412" s="163"/>
      <c r="H412" s="163"/>
    </row>
    <row r="413" spans="1:8">
      <c r="A413" s="160"/>
      <c r="B413" s="161"/>
      <c r="C413" s="161"/>
      <c r="D413" s="162"/>
      <c r="E413" s="163"/>
      <c r="F413" s="163"/>
      <c r="G413" s="163"/>
      <c r="H413" s="163"/>
    </row>
    <row r="414" spans="1:8">
      <c r="A414" s="160"/>
      <c r="B414" s="161"/>
      <c r="C414" s="161"/>
      <c r="D414" s="162"/>
      <c r="E414" s="163"/>
      <c r="F414" s="163"/>
      <c r="G414" s="163"/>
      <c r="H414" s="163"/>
    </row>
    <row r="415" spans="1:8">
      <c r="A415" s="160"/>
      <c r="B415" s="161"/>
      <c r="C415" s="161"/>
      <c r="D415" s="162"/>
      <c r="E415" s="163"/>
      <c r="F415" s="163"/>
      <c r="G415" s="163"/>
      <c r="H415" s="163"/>
    </row>
    <row r="416" spans="1:8">
      <c r="A416" s="160"/>
      <c r="B416" s="161"/>
      <c r="C416" s="161"/>
      <c r="D416" s="162"/>
      <c r="E416" s="163"/>
      <c r="F416" s="163"/>
      <c r="G416" s="163"/>
      <c r="H416" s="163"/>
    </row>
    <row r="417" spans="1:8">
      <c r="A417" s="160"/>
      <c r="B417" s="161"/>
      <c r="C417" s="161"/>
      <c r="D417" s="162"/>
      <c r="E417" s="163"/>
      <c r="F417" s="163"/>
      <c r="G417" s="163"/>
      <c r="H417" s="163"/>
    </row>
    <row r="418" spans="1:8">
      <c r="A418" s="160"/>
      <c r="B418" s="161"/>
      <c r="C418" s="161"/>
      <c r="D418" s="162"/>
      <c r="E418" s="163"/>
      <c r="F418" s="163"/>
      <c r="G418" s="163"/>
      <c r="H418" s="163"/>
    </row>
    <row r="419" spans="1:8">
      <c r="A419" s="160"/>
      <c r="B419" s="161"/>
      <c r="C419" s="161"/>
      <c r="D419" s="162"/>
      <c r="E419" s="163"/>
      <c r="F419" s="163"/>
      <c r="G419" s="163"/>
      <c r="H419" s="163"/>
    </row>
    <row r="420" spans="1:8">
      <c r="A420" s="160"/>
      <c r="B420" s="161"/>
      <c r="C420" s="161"/>
      <c r="D420" s="162"/>
      <c r="E420" s="163"/>
      <c r="F420" s="163"/>
      <c r="G420" s="163"/>
      <c r="H420" s="163"/>
    </row>
    <row r="421" spans="1:8">
      <c r="A421" s="160"/>
      <c r="B421" s="161"/>
      <c r="C421" s="161"/>
      <c r="D421" s="162"/>
      <c r="E421" s="163"/>
      <c r="F421" s="163"/>
      <c r="G421" s="163"/>
      <c r="H421" s="163"/>
    </row>
    <row r="422" spans="1:8">
      <c r="A422" s="160"/>
      <c r="B422" s="161"/>
      <c r="C422" s="161"/>
      <c r="D422" s="162"/>
      <c r="E422" s="163"/>
      <c r="F422" s="163"/>
      <c r="G422" s="163"/>
      <c r="H422" s="163"/>
    </row>
    <row r="423" spans="1:8">
      <c r="A423" s="160"/>
      <c r="B423" s="161"/>
      <c r="C423" s="161"/>
      <c r="D423" s="162"/>
      <c r="E423" s="163"/>
      <c r="F423" s="163"/>
      <c r="G423" s="163"/>
      <c r="H423" s="163"/>
    </row>
    <row r="424" spans="1:8">
      <c r="A424" s="160"/>
      <c r="B424" s="161"/>
      <c r="C424" s="161"/>
      <c r="D424" s="162"/>
      <c r="E424" s="163"/>
      <c r="F424" s="163"/>
      <c r="G424" s="163"/>
      <c r="H424" s="163"/>
    </row>
    <row r="425" spans="1:8">
      <c r="A425" s="160"/>
      <c r="B425" s="161"/>
      <c r="C425" s="161"/>
      <c r="D425" s="162"/>
      <c r="E425" s="163"/>
      <c r="F425" s="163"/>
      <c r="G425" s="163"/>
      <c r="H425" s="163"/>
    </row>
    <row r="426" spans="1:8">
      <c r="A426" s="160"/>
      <c r="B426" s="161"/>
      <c r="C426" s="161"/>
      <c r="D426" s="162"/>
      <c r="E426" s="163"/>
      <c r="F426" s="163"/>
      <c r="G426" s="163"/>
      <c r="H426" s="163"/>
    </row>
    <row r="427" spans="1:8">
      <c r="A427" s="160"/>
      <c r="B427" s="161"/>
      <c r="C427" s="161"/>
      <c r="D427" s="162"/>
      <c r="E427" s="163"/>
      <c r="F427" s="163"/>
      <c r="G427" s="163"/>
      <c r="H427" s="163"/>
    </row>
    <row r="428" spans="1:8">
      <c r="A428" s="160"/>
      <c r="B428" s="161"/>
      <c r="C428" s="161"/>
      <c r="D428" s="162"/>
      <c r="E428" s="163"/>
      <c r="F428" s="163"/>
      <c r="G428" s="163"/>
      <c r="H428" s="163"/>
    </row>
    <row r="429" spans="1:8">
      <c r="A429" s="160"/>
      <c r="B429" s="161"/>
      <c r="C429" s="161"/>
      <c r="D429" s="162"/>
      <c r="E429" s="163"/>
      <c r="F429" s="163"/>
      <c r="G429" s="163"/>
      <c r="H429" s="163"/>
    </row>
    <row r="430" spans="1:8">
      <c r="A430" s="160"/>
      <c r="B430" s="161"/>
      <c r="C430" s="161"/>
      <c r="D430" s="162"/>
      <c r="E430" s="163"/>
      <c r="F430" s="163"/>
      <c r="G430" s="163"/>
      <c r="H430" s="163"/>
    </row>
    <row r="431" spans="1:8">
      <c r="A431" s="160"/>
      <c r="B431" s="161"/>
      <c r="C431" s="161"/>
      <c r="D431" s="162"/>
      <c r="E431" s="163"/>
      <c r="F431" s="163"/>
      <c r="G431" s="163"/>
      <c r="H431" s="163"/>
    </row>
    <row r="432" spans="1:8">
      <c r="A432" s="160"/>
      <c r="B432" s="161"/>
      <c r="C432" s="161"/>
      <c r="D432" s="162"/>
      <c r="E432" s="163"/>
      <c r="F432" s="163"/>
      <c r="G432" s="163"/>
      <c r="H432" s="163"/>
    </row>
    <row r="433" spans="1:8">
      <c r="A433" s="160"/>
      <c r="B433" s="161"/>
      <c r="C433" s="161"/>
      <c r="D433" s="162"/>
      <c r="E433" s="163"/>
      <c r="F433" s="163"/>
      <c r="G433" s="163"/>
      <c r="H433" s="163"/>
    </row>
    <row r="434" spans="1:8">
      <c r="A434" s="160"/>
      <c r="B434" s="161"/>
      <c r="C434" s="161"/>
      <c r="D434" s="162"/>
      <c r="E434" s="163"/>
      <c r="F434" s="163"/>
      <c r="G434" s="163"/>
      <c r="H434" s="163"/>
    </row>
    <row r="435" spans="1:8">
      <c r="A435" s="160"/>
      <c r="B435" s="161"/>
      <c r="C435" s="161"/>
      <c r="D435" s="162"/>
      <c r="E435" s="163"/>
      <c r="F435" s="163"/>
      <c r="G435" s="163"/>
      <c r="H435" s="163"/>
    </row>
    <row r="436" spans="1:8">
      <c r="A436" s="160"/>
      <c r="B436" s="161"/>
      <c r="C436" s="161"/>
      <c r="D436" s="162"/>
      <c r="E436" s="163"/>
      <c r="F436" s="163"/>
      <c r="G436" s="163"/>
      <c r="H436" s="163"/>
    </row>
    <row r="437" spans="1:8">
      <c r="A437" s="160"/>
      <c r="B437" s="161"/>
      <c r="C437" s="161"/>
      <c r="D437" s="162"/>
      <c r="E437" s="163"/>
      <c r="F437" s="163"/>
      <c r="G437" s="163"/>
      <c r="H437" s="163"/>
    </row>
    <row r="438" spans="1:8">
      <c r="A438" s="160"/>
      <c r="B438" s="161"/>
      <c r="C438" s="161"/>
      <c r="D438" s="162"/>
      <c r="E438" s="163"/>
      <c r="F438" s="163"/>
      <c r="G438" s="163"/>
      <c r="H438" s="163"/>
    </row>
    <row r="439" spans="1:8">
      <c r="A439" s="160"/>
      <c r="B439" s="161"/>
      <c r="C439" s="161"/>
      <c r="D439" s="162"/>
      <c r="E439" s="163"/>
      <c r="F439" s="163"/>
      <c r="G439" s="163"/>
      <c r="H439" s="163"/>
    </row>
    <row r="440" spans="1:8">
      <c r="A440" s="160"/>
      <c r="B440" s="161"/>
      <c r="C440" s="161"/>
      <c r="D440" s="162"/>
      <c r="E440" s="163"/>
      <c r="F440" s="163"/>
      <c r="G440" s="163"/>
      <c r="H440" s="163"/>
    </row>
    <row r="441" spans="1:8">
      <c r="A441" s="160"/>
      <c r="B441" s="161"/>
      <c r="C441" s="161"/>
      <c r="D441" s="162"/>
      <c r="E441" s="163"/>
      <c r="F441" s="163"/>
      <c r="G441" s="163"/>
      <c r="H441" s="163"/>
    </row>
    <row r="442" spans="1:8">
      <c r="A442" s="160"/>
      <c r="B442" s="161"/>
      <c r="C442" s="161"/>
      <c r="D442" s="162"/>
      <c r="E442" s="163"/>
      <c r="F442" s="163"/>
      <c r="G442" s="163"/>
      <c r="H442" s="163"/>
    </row>
    <row r="443" spans="1:8">
      <c r="A443" s="160"/>
      <c r="B443" s="161"/>
      <c r="C443" s="161"/>
      <c r="D443" s="162"/>
      <c r="E443" s="163"/>
      <c r="F443" s="163"/>
      <c r="G443" s="163"/>
      <c r="H443" s="163"/>
    </row>
    <row r="444" spans="1:8">
      <c r="A444" s="160"/>
      <c r="B444" s="161"/>
      <c r="C444" s="161"/>
      <c r="D444" s="162"/>
      <c r="E444" s="163"/>
      <c r="F444" s="163"/>
      <c r="G444" s="163"/>
      <c r="H444" s="163"/>
    </row>
    <row r="445" spans="1:8">
      <c r="A445" s="160"/>
      <c r="B445" s="161"/>
      <c r="C445" s="161"/>
      <c r="D445" s="162"/>
      <c r="E445" s="163"/>
      <c r="F445" s="163"/>
      <c r="G445" s="163"/>
      <c r="H445" s="163"/>
    </row>
    <row r="446" spans="1:8">
      <c r="A446" s="160"/>
      <c r="B446" s="161"/>
      <c r="C446" s="161"/>
      <c r="D446" s="162"/>
      <c r="E446" s="163"/>
      <c r="F446" s="163"/>
      <c r="G446" s="163"/>
      <c r="H446" s="163"/>
    </row>
    <row r="447" spans="1:8">
      <c r="A447" s="160"/>
      <c r="B447" s="161"/>
      <c r="C447" s="161"/>
      <c r="D447" s="162"/>
      <c r="E447" s="163"/>
      <c r="F447" s="163"/>
      <c r="G447" s="163"/>
      <c r="H447" s="163"/>
    </row>
    <row r="448" spans="1:8">
      <c r="A448" s="160"/>
      <c r="B448" s="161"/>
      <c r="C448" s="161"/>
      <c r="D448" s="162"/>
      <c r="E448" s="163"/>
      <c r="F448" s="163"/>
      <c r="G448" s="163"/>
      <c r="H448" s="163"/>
    </row>
    <row r="449" spans="1:8">
      <c r="A449" s="160"/>
      <c r="B449" s="161"/>
      <c r="C449" s="161"/>
      <c r="D449" s="162"/>
      <c r="E449" s="163"/>
      <c r="F449" s="163"/>
      <c r="G449" s="163"/>
      <c r="H449" s="163"/>
    </row>
    <row r="450" spans="1:8">
      <c r="A450" s="160"/>
      <c r="B450" s="161"/>
      <c r="C450" s="161"/>
      <c r="D450" s="162"/>
      <c r="E450" s="163"/>
      <c r="F450" s="163"/>
      <c r="G450" s="163"/>
      <c r="H450" s="163"/>
    </row>
    <row r="451" spans="1:8">
      <c r="A451" s="160"/>
      <c r="B451" s="161"/>
      <c r="C451" s="161"/>
      <c r="D451" s="162"/>
      <c r="E451" s="163"/>
      <c r="F451" s="163"/>
      <c r="G451" s="163"/>
      <c r="H451" s="163"/>
    </row>
    <row r="452" spans="1:8">
      <c r="A452" s="160"/>
      <c r="B452" s="161"/>
      <c r="C452" s="161"/>
      <c r="D452" s="162"/>
      <c r="E452" s="163"/>
      <c r="F452" s="163"/>
      <c r="G452" s="163"/>
      <c r="H452" s="163"/>
    </row>
    <row r="453" spans="1:8">
      <c r="A453" s="160"/>
      <c r="B453" s="161"/>
      <c r="C453" s="161"/>
      <c r="D453" s="162"/>
      <c r="E453" s="163"/>
      <c r="F453" s="163"/>
      <c r="G453" s="163"/>
      <c r="H453" s="163"/>
    </row>
    <row r="454" spans="1:8">
      <c r="A454" s="160"/>
      <c r="B454" s="161"/>
      <c r="C454" s="161"/>
      <c r="D454" s="162"/>
      <c r="E454" s="163"/>
      <c r="F454" s="163"/>
      <c r="G454" s="163"/>
      <c r="H454" s="163"/>
    </row>
    <row r="455" spans="1:8">
      <c r="A455" s="160"/>
      <c r="B455" s="161"/>
      <c r="C455" s="161"/>
      <c r="D455" s="162"/>
      <c r="E455" s="163"/>
      <c r="F455" s="163"/>
      <c r="G455" s="163"/>
      <c r="H455" s="163"/>
    </row>
    <row r="456" spans="1:8">
      <c r="A456" s="160"/>
      <c r="B456" s="161"/>
      <c r="C456" s="161"/>
      <c r="D456" s="162"/>
      <c r="E456" s="163"/>
      <c r="F456" s="163"/>
      <c r="G456" s="163"/>
      <c r="H456" s="163"/>
    </row>
    <row r="457" spans="1:8">
      <c r="A457" s="160"/>
      <c r="B457" s="161"/>
      <c r="C457" s="161"/>
      <c r="D457" s="162"/>
      <c r="E457" s="163"/>
      <c r="F457" s="163"/>
      <c r="G457" s="163"/>
      <c r="H457" s="163"/>
    </row>
    <row r="458" spans="1:8">
      <c r="A458" s="160"/>
      <c r="B458" s="161"/>
      <c r="C458" s="161"/>
      <c r="D458" s="162"/>
      <c r="E458" s="163"/>
      <c r="F458" s="163"/>
      <c r="G458" s="163"/>
      <c r="H458" s="163"/>
    </row>
    <row r="459" spans="1:8">
      <c r="A459" s="160"/>
      <c r="B459" s="161"/>
      <c r="C459" s="161"/>
      <c r="D459" s="162"/>
      <c r="E459" s="163"/>
      <c r="F459" s="163"/>
      <c r="G459" s="163"/>
      <c r="H459" s="163"/>
    </row>
    <row r="460" spans="1:8">
      <c r="A460" s="160"/>
      <c r="B460" s="161"/>
      <c r="C460" s="161"/>
      <c r="D460" s="162"/>
      <c r="E460" s="163"/>
      <c r="F460" s="163"/>
      <c r="G460" s="163"/>
      <c r="H460" s="163"/>
    </row>
    <row r="461" spans="1:8">
      <c r="A461" s="160"/>
      <c r="B461" s="161"/>
      <c r="C461" s="161"/>
      <c r="D461" s="162"/>
      <c r="E461" s="163"/>
      <c r="F461" s="163"/>
      <c r="G461" s="163"/>
      <c r="H461" s="163"/>
    </row>
    <row r="462" spans="1:8">
      <c r="A462" s="160"/>
      <c r="B462" s="161"/>
      <c r="C462" s="161"/>
      <c r="D462" s="162"/>
      <c r="E462" s="163"/>
      <c r="F462" s="163"/>
      <c r="G462" s="163"/>
      <c r="H462" s="163"/>
    </row>
    <row r="463" spans="1:8">
      <c r="A463" s="160"/>
      <c r="B463" s="161"/>
      <c r="C463" s="161"/>
      <c r="D463" s="162"/>
      <c r="E463" s="163"/>
      <c r="F463" s="163"/>
      <c r="G463" s="163"/>
      <c r="H463" s="163"/>
    </row>
    <row r="464" spans="1:8">
      <c r="A464" s="160"/>
      <c r="B464" s="161"/>
      <c r="C464" s="161"/>
      <c r="D464" s="162"/>
      <c r="E464" s="163"/>
      <c r="F464" s="163"/>
      <c r="G464" s="163"/>
      <c r="H464" s="163"/>
    </row>
    <row r="465" spans="1:8">
      <c r="A465" s="160"/>
      <c r="B465" s="161"/>
      <c r="C465" s="161"/>
      <c r="D465" s="162"/>
      <c r="E465" s="163"/>
      <c r="F465" s="163"/>
      <c r="G465" s="163"/>
      <c r="H465" s="163"/>
    </row>
    <row r="466" spans="1:8">
      <c r="A466" s="160"/>
      <c r="B466" s="161"/>
      <c r="C466" s="161"/>
      <c r="D466" s="162"/>
      <c r="E466" s="163"/>
      <c r="F466" s="163"/>
      <c r="G466" s="163"/>
      <c r="H466" s="163"/>
    </row>
    <row r="467" spans="1:8">
      <c r="A467" s="160"/>
      <c r="B467" s="161"/>
      <c r="C467" s="161"/>
      <c r="D467" s="162"/>
      <c r="E467" s="163"/>
      <c r="F467" s="163"/>
      <c r="G467" s="163"/>
      <c r="H467" s="163"/>
    </row>
    <row r="468" spans="1:8">
      <c r="A468" s="160"/>
      <c r="B468" s="161"/>
      <c r="C468" s="161"/>
      <c r="D468" s="162"/>
      <c r="E468" s="163"/>
      <c r="F468" s="163"/>
      <c r="G468" s="163"/>
      <c r="H468" s="163"/>
    </row>
    <row r="469" spans="1:8">
      <c r="A469" s="160"/>
      <c r="B469" s="161"/>
      <c r="C469" s="161"/>
      <c r="D469" s="162"/>
      <c r="E469" s="163"/>
      <c r="F469" s="163"/>
      <c r="G469" s="163"/>
      <c r="H469" s="163"/>
    </row>
    <row r="470" spans="1:8">
      <c r="A470" s="160"/>
      <c r="B470" s="161"/>
      <c r="C470" s="161"/>
      <c r="D470" s="162"/>
      <c r="E470" s="163"/>
      <c r="F470" s="163"/>
      <c r="G470" s="163"/>
      <c r="H470" s="163"/>
    </row>
    <row r="471" spans="1:8">
      <c r="A471" s="160"/>
      <c r="B471" s="161"/>
      <c r="C471" s="161"/>
      <c r="D471" s="162"/>
      <c r="E471" s="163"/>
      <c r="F471" s="163"/>
      <c r="G471" s="163"/>
      <c r="H471" s="163"/>
    </row>
    <row r="472" spans="1:8">
      <c r="A472" s="160"/>
      <c r="B472" s="161"/>
      <c r="C472" s="161"/>
      <c r="D472" s="162"/>
      <c r="E472" s="163"/>
      <c r="F472" s="163"/>
      <c r="G472" s="163"/>
      <c r="H472" s="163"/>
    </row>
    <row r="473" spans="1:8">
      <c r="A473" s="160"/>
      <c r="B473" s="161"/>
      <c r="C473" s="161"/>
      <c r="D473" s="162"/>
      <c r="E473" s="163"/>
      <c r="F473" s="163"/>
      <c r="G473" s="163"/>
      <c r="H473" s="163"/>
    </row>
    <row r="474" spans="1:8">
      <c r="A474" s="160"/>
      <c r="B474" s="161"/>
      <c r="C474" s="161"/>
      <c r="D474" s="162"/>
      <c r="E474" s="163"/>
      <c r="F474" s="163"/>
      <c r="G474" s="163"/>
      <c r="H474" s="163"/>
    </row>
    <row r="475" spans="1:8">
      <c r="A475" s="160"/>
      <c r="B475" s="161"/>
      <c r="C475" s="161"/>
      <c r="D475" s="162"/>
      <c r="E475" s="163"/>
      <c r="F475" s="163"/>
      <c r="G475" s="163"/>
      <c r="H475" s="163"/>
    </row>
    <row r="476" spans="1:8">
      <c r="A476" s="160"/>
      <c r="B476" s="161"/>
      <c r="C476" s="161"/>
      <c r="D476" s="162"/>
      <c r="E476" s="163"/>
      <c r="F476" s="163"/>
      <c r="G476" s="163"/>
      <c r="H476" s="163"/>
    </row>
    <row r="477" spans="1:8">
      <c r="A477" s="160"/>
      <c r="B477" s="161"/>
      <c r="C477" s="161"/>
      <c r="D477" s="162"/>
      <c r="E477" s="163"/>
      <c r="F477" s="163"/>
      <c r="G477" s="163"/>
      <c r="H477" s="163"/>
    </row>
    <row r="478" spans="1:8">
      <c r="A478" s="160"/>
      <c r="B478" s="161"/>
      <c r="C478" s="161"/>
      <c r="D478" s="162"/>
      <c r="E478" s="163"/>
      <c r="F478" s="163"/>
      <c r="G478" s="163"/>
      <c r="H478" s="163"/>
    </row>
    <row r="479" spans="1:8">
      <c r="A479" s="160"/>
      <c r="B479" s="161"/>
      <c r="C479" s="161"/>
      <c r="D479" s="162"/>
      <c r="E479" s="163"/>
      <c r="F479" s="163"/>
      <c r="G479" s="163"/>
      <c r="H479" s="163"/>
    </row>
    <row r="480" spans="1:8">
      <c r="A480" s="160"/>
      <c r="B480" s="161"/>
      <c r="C480" s="161"/>
      <c r="D480" s="162"/>
      <c r="E480" s="163"/>
      <c r="F480" s="163"/>
      <c r="G480" s="163"/>
      <c r="H480" s="163"/>
    </row>
    <row r="481" spans="1:8">
      <c r="A481" s="160"/>
      <c r="B481" s="161"/>
      <c r="C481" s="161"/>
      <c r="D481" s="162"/>
      <c r="E481" s="163"/>
      <c r="F481" s="163"/>
      <c r="G481" s="163"/>
      <c r="H481" s="163"/>
    </row>
    <row r="482" spans="1:8">
      <c r="A482" s="160"/>
      <c r="B482" s="161"/>
      <c r="C482" s="161"/>
      <c r="D482" s="162"/>
      <c r="E482" s="163"/>
      <c r="F482" s="163"/>
      <c r="G482" s="163"/>
      <c r="H482" s="163"/>
    </row>
    <row r="483" spans="1:8">
      <c r="A483" s="160"/>
      <c r="B483" s="161"/>
      <c r="C483" s="161"/>
      <c r="D483" s="162"/>
      <c r="E483" s="163"/>
      <c r="F483" s="163"/>
      <c r="G483" s="163"/>
      <c r="H483" s="163"/>
    </row>
    <row r="484" spans="1:8">
      <c r="A484" s="160"/>
      <c r="B484" s="161"/>
      <c r="C484" s="161"/>
      <c r="D484" s="162"/>
      <c r="E484" s="163"/>
      <c r="F484" s="163"/>
      <c r="G484" s="163"/>
      <c r="H484" s="163"/>
    </row>
    <row r="485" spans="1:8">
      <c r="A485" s="160"/>
      <c r="B485" s="161"/>
      <c r="C485" s="161"/>
      <c r="D485" s="162"/>
      <c r="E485" s="163"/>
      <c r="F485" s="163"/>
      <c r="G485" s="163"/>
      <c r="H485" s="163"/>
    </row>
    <row r="486" spans="1:8">
      <c r="A486" s="160"/>
      <c r="B486" s="161"/>
      <c r="C486" s="161"/>
      <c r="D486" s="162"/>
      <c r="E486" s="163"/>
      <c r="F486" s="163"/>
      <c r="G486" s="163"/>
      <c r="H486" s="163"/>
    </row>
    <row r="487" spans="1:8">
      <c r="A487" s="160"/>
      <c r="B487" s="161"/>
      <c r="C487" s="161"/>
      <c r="D487" s="162"/>
      <c r="E487" s="163"/>
      <c r="F487" s="163"/>
      <c r="G487" s="163"/>
      <c r="H487" s="163"/>
    </row>
    <row r="488" spans="1:8">
      <c r="A488" s="160"/>
      <c r="B488" s="161"/>
      <c r="C488" s="161"/>
      <c r="D488" s="162"/>
      <c r="E488" s="163"/>
      <c r="F488" s="163"/>
      <c r="G488" s="163"/>
      <c r="H488" s="163"/>
    </row>
    <row r="489" spans="1:8">
      <c r="A489" s="160"/>
      <c r="B489" s="161"/>
      <c r="C489" s="161"/>
      <c r="D489" s="162"/>
      <c r="E489" s="163"/>
      <c r="F489" s="163"/>
      <c r="G489" s="163"/>
      <c r="H489" s="163"/>
    </row>
    <row r="490" spans="1:8">
      <c r="A490" s="160"/>
      <c r="B490" s="161"/>
      <c r="C490" s="161"/>
      <c r="D490" s="162"/>
      <c r="E490" s="163"/>
      <c r="F490" s="163"/>
      <c r="G490" s="163"/>
      <c r="H490" s="163"/>
    </row>
    <row r="491" spans="1:8">
      <c r="A491" s="160"/>
      <c r="B491" s="161"/>
      <c r="C491" s="161"/>
      <c r="D491" s="162"/>
      <c r="E491" s="163"/>
      <c r="F491" s="163"/>
      <c r="G491" s="163"/>
      <c r="H491" s="163"/>
    </row>
    <row r="492" spans="1:8">
      <c r="A492" s="160"/>
      <c r="B492" s="161"/>
      <c r="C492" s="161"/>
      <c r="D492" s="162"/>
      <c r="E492" s="163"/>
      <c r="F492" s="163"/>
      <c r="G492" s="163"/>
      <c r="H492" s="163"/>
    </row>
    <row r="493" spans="1:8">
      <c r="A493" s="160"/>
      <c r="B493" s="161"/>
      <c r="C493" s="161"/>
      <c r="D493" s="162"/>
      <c r="E493" s="163"/>
      <c r="F493" s="163"/>
      <c r="G493" s="163"/>
      <c r="H493" s="163"/>
    </row>
    <row r="494" spans="1:8">
      <c r="A494" s="160"/>
      <c r="B494" s="161"/>
      <c r="C494" s="161"/>
      <c r="D494" s="162"/>
      <c r="E494" s="163"/>
      <c r="F494" s="163"/>
      <c r="G494" s="163"/>
      <c r="H494" s="163"/>
    </row>
    <row r="495" spans="1:8">
      <c r="A495" s="160"/>
      <c r="B495" s="161"/>
      <c r="C495" s="161"/>
      <c r="D495" s="162"/>
      <c r="E495" s="163"/>
      <c r="F495" s="163"/>
      <c r="G495" s="163"/>
      <c r="H495" s="163"/>
    </row>
    <row r="496" spans="1:8">
      <c r="A496" s="160"/>
      <c r="B496" s="161"/>
      <c r="C496" s="161"/>
      <c r="D496" s="162"/>
      <c r="E496" s="163"/>
      <c r="F496" s="163"/>
      <c r="G496" s="163"/>
      <c r="H496" s="163"/>
    </row>
    <row r="497" spans="1:8">
      <c r="A497" s="160"/>
      <c r="B497" s="161"/>
      <c r="C497" s="161"/>
      <c r="D497" s="162"/>
      <c r="E497" s="163"/>
      <c r="F497" s="163"/>
      <c r="G497" s="163"/>
      <c r="H497" s="163"/>
    </row>
    <row r="498" spans="1:8">
      <c r="A498" s="160"/>
      <c r="B498" s="161"/>
      <c r="C498" s="161"/>
      <c r="D498" s="162"/>
      <c r="E498" s="163"/>
      <c r="F498" s="163"/>
      <c r="G498" s="163"/>
      <c r="H498" s="163"/>
    </row>
    <row r="499" spans="1:8">
      <c r="A499" s="160"/>
      <c r="B499" s="161"/>
      <c r="C499" s="161"/>
      <c r="D499" s="162"/>
      <c r="E499" s="163"/>
      <c r="F499" s="163"/>
      <c r="G499" s="163"/>
      <c r="H499" s="163"/>
    </row>
    <row r="500" spans="1:8">
      <c r="A500" s="160"/>
      <c r="B500" s="161"/>
      <c r="C500" s="161"/>
      <c r="D500" s="162"/>
      <c r="E500" s="163"/>
      <c r="F500" s="163"/>
      <c r="G500" s="163"/>
      <c r="H500" s="163"/>
    </row>
    <row r="501" spans="1:8">
      <c r="A501" s="160"/>
      <c r="B501" s="161"/>
      <c r="C501" s="161"/>
      <c r="D501" s="162"/>
      <c r="E501" s="163"/>
      <c r="F501" s="163"/>
      <c r="G501" s="163"/>
      <c r="H501" s="163"/>
    </row>
    <row r="502" spans="1:8">
      <c r="A502" s="160"/>
      <c r="B502" s="161"/>
      <c r="C502" s="161"/>
      <c r="D502" s="162"/>
      <c r="E502" s="163"/>
      <c r="F502" s="163"/>
      <c r="G502" s="163"/>
      <c r="H502" s="163"/>
    </row>
    <row r="503" spans="1:8">
      <c r="A503" s="160"/>
      <c r="B503" s="161"/>
      <c r="C503" s="161"/>
      <c r="D503" s="162"/>
      <c r="E503" s="163"/>
      <c r="F503" s="163"/>
      <c r="G503" s="163"/>
      <c r="H503" s="163"/>
    </row>
    <row r="504" spans="1:8">
      <c r="A504" s="160"/>
      <c r="B504" s="161"/>
      <c r="C504" s="161"/>
      <c r="D504" s="162"/>
      <c r="E504" s="163"/>
      <c r="F504" s="163"/>
      <c r="G504" s="163"/>
      <c r="H504" s="163"/>
    </row>
    <row r="505" spans="1:8">
      <c r="A505" s="160"/>
      <c r="B505" s="161"/>
      <c r="C505" s="161"/>
      <c r="D505" s="162"/>
      <c r="E505" s="163"/>
      <c r="F505" s="163"/>
      <c r="G505" s="163"/>
      <c r="H505" s="163"/>
    </row>
    <row r="506" spans="1:8">
      <c r="A506" s="160"/>
      <c r="B506" s="161"/>
      <c r="C506" s="161"/>
      <c r="D506" s="162"/>
      <c r="E506" s="163"/>
      <c r="F506" s="163"/>
      <c r="G506" s="163"/>
      <c r="H506" s="163"/>
    </row>
    <row r="507" spans="1:8">
      <c r="A507" s="160"/>
      <c r="B507" s="161"/>
      <c r="C507" s="161"/>
      <c r="D507" s="162"/>
      <c r="E507" s="163"/>
      <c r="F507" s="163"/>
      <c r="G507" s="163"/>
      <c r="H507" s="163"/>
    </row>
    <row r="508" spans="1:8">
      <c r="A508" s="160"/>
      <c r="B508" s="161"/>
      <c r="C508" s="161"/>
      <c r="D508" s="162"/>
      <c r="E508" s="163"/>
      <c r="F508" s="163"/>
      <c r="G508" s="163"/>
      <c r="H508" s="163"/>
    </row>
    <row r="509" spans="1:8">
      <c r="A509" s="160"/>
      <c r="B509" s="161"/>
      <c r="C509" s="161"/>
      <c r="D509" s="162"/>
      <c r="E509" s="163"/>
      <c r="F509" s="163"/>
      <c r="G509" s="163"/>
      <c r="H509" s="163"/>
    </row>
    <row r="510" spans="1:8">
      <c r="A510" s="160"/>
      <c r="B510" s="161"/>
      <c r="C510" s="161"/>
      <c r="D510" s="162"/>
      <c r="E510" s="163"/>
      <c r="F510" s="163"/>
      <c r="G510" s="163"/>
      <c r="H510" s="163"/>
    </row>
    <row r="511" spans="1:8">
      <c r="A511" s="160"/>
      <c r="B511" s="161"/>
      <c r="C511" s="161"/>
      <c r="D511" s="162"/>
      <c r="E511" s="163"/>
      <c r="F511" s="163"/>
      <c r="G511" s="163"/>
      <c r="H511" s="163"/>
    </row>
    <row r="512" spans="1:8">
      <c r="A512" s="160"/>
      <c r="B512" s="161"/>
      <c r="C512" s="161"/>
      <c r="D512" s="162"/>
      <c r="E512" s="163"/>
      <c r="F512" s="163"/>
      <c r="G512" s="163"/>
      <c r="H512" s="163"/>
    </row>
    <row r="513" spans="1:8">
      <c r="A513" s="160"/>
      <c r="B513" s="161"/>
      <c r="C513" s="161"/>
      <c r="D513" s="162"/>
      <c r="E513" s="163"/>
      <c r="F513" s="163"/>
      <c r="G513" s="163"/>
      <c r="H513" s="163"/>
    </row>
    <row r="514" spans="1:8">
      <c r="A514" s="160"/>
      <c r="B514" s="161"/>
      <c r="C514" s="161"/>
      <c r="D514" s="162"/>
      <c r="E514" s="163"/>
      <c r="F514" s="163"/>
      <c r="G514" s="163"/>
      <c r="H514" s="163"/>
    </row>
    <row r="515" spans="1:8">
      <c r="A515" s="160"/>
      <c r="B515" s="161"/>
      <c r="C515" s="161"/>
      <c r="D515" s="162"/>
      <c r="E515" s="163"/>
      <c r="F515" s="163"/>
      <c r="G515" s="163"/>
      <c r="H515" s="163"/>
    </row>
    <row r="516" spans="1:8">
      <c r="A516" s="160"/>
      <c r="B516" s="161"/>
      <c r="C516" s="161"/>
      <c r="D516" s="162"/>
      <c r="E516" s="163"/>
      <c r="F516" s="163"/>
      <c r="G516" s="163"/>
      <c r="H516" s="163"/>
    </row>
    <row r="517" spans="1:8">
      <c r="A517" s="160"/>
      <c r="B517" s="161"/>
      <c r="C517" s="161"/>
      <c r="D517" s="162"/>
      <c r="E517" s="163"/>
      <c r="F517" s="163"/>
      <c r="G517" s="163"/>
      <c r="H517" s="163"/>
    </row>
    <row r="518" spans="1:8">
      <c r="A518" s="160"/>
      <c r="B518" s="161"/>
      <c r="C518" s="161"/>
      <c r="D518" s="162"/>
      <c r="E518" s="163"/>
      <c r="F518" s="163"/>
      <c r="G518" s="163"/>
      <c r="H518" s="163"/>
    </row>
    <row r="519" spans="1:8">
      <c r="A519" s="160"/>
      <c r="B519" s="161"/>
      <c r="C519" s="161"/>
      <c r="D519" s="162"/>
      <c r="E519" s="163"/>
      <c r="F519" s="163"/>
      <c r="G519" s="163"/>
      <c r="H519" s="163"/>
    </row>
    <row r="520" spans="1:8">
      <c r="A520" s="160"/>
      <c r="B520" s="161"/>
      <c r="C520" s="161"/>
      <c r="D520" s="162"/>
      <c r="E520" s="163"/>
      <c r="F520" s="163"/>
      <c r="G520" s="163"/>
      <c r="H520" s="163"/>
    </row>
    <row r="521" spans="1:8">
      <c r="A521" s="160"/>
      <c r="B521" s="161"/>
      <c r="C521" s="161"/>
      <c r="D521" s="162"/>
      <c r="E521" s="163"/>
      <c r="F521" s="163"/>
      <c r="G521" s="163"/>
      <c r="H521" s="163"/>
    </row>
    <row r="522" spans="1:8">
      <c r="A522" s="160"/>
      <c r="B522" s="161"/>
      <c r="C522" s="161"/>
      <c r="D522" s="162"/>
      <c r="E522" s="163"/>
      <c r="F522" s="163"/>
      <c r="G522" s="163"/>
      <c r="H522" s="163"/>
    </row>
    <row r="523" spans="1:8">
      <c r="A523" s="160"/>
      <c r="B523" s="161"/>
      <c r="C523" s="161"/>
      <c r="D523" s="162"/>
      <c r="E523" s="163"/>
      <c r="F523" s="163"/>
      <c r="G523" s="163"/>
      <c r="H523" s="163"/>
    </row>
    <row r="524" spans="1:8">
      <c r="A524" s="160"/>
      <c r="B524" s="161"/>
      <c r="C524" s="161"/>
      <c r="D524" s="162"/>
      <c r="E524" s="163"/>
      <c r="F524" s="163"/>
      <c r="G524" s="163"/>
      <c r="H524" s="163"/>
    </row>
    <row r="525" spans="1:8">
      <c r="A525" s="160"/>
      <c r="B525" s="161"/>
      <c r="C525" s="161"/>
      <c r="D525" s="162"/>
      <c r="E525" s="163"/>
      <c r="F525" s="163"/>
      <c r="G525" s="163"/>
      <c r="H525" s="163"/>
    </row>
    <row r="526" spans="1:8">
      <c r="A526" s="160"/>
      <c r="B526" s="161"/>
      <c r="C526" s="161"/>
      <c r="D526" s="162"/>
      <c r="E526" s="163"/>
      <c r="F526" s="163"/>
      <c r="G526" s="163"/>
      <c r="H526" s="163"/>
    </row>
    <row r="527" spans="1:8">
      <c r="A527" s="160"/>
      <c r="B527" s="161"/>
      <c r="C527" s="161"/>
      <c r="D527" s="162"/>
      <c r="E527" s="163"/>
      <c r="F527" s="163"/>
      <c r="G527" s="163"/>
      <c r="H527" s="163"/>
    </row>
    <row r="528" spans="1:8">
      <c r="A528" s="160"/>
      <c r="B528" s="161"/>
      <c r="C528" s="161"/>
      <c r="D528" s="162"/>
      <c r="E528" s="163"/>
      <c r="F528" s="163"/>
      <c r="G528" s="163"/>
      <c r="H528" s="163"/>
    </row>
    <row r="529" spans="1:8">
      <c r="A529" s="160"/>
      <c r="B529" s="161"/>
      <c r="C529" s="161"/>
      <c r="D529" s="162"/>
      <c r="E529" s="163"/>
      <c r="F529" s="163"/>
      <c r="G529" s="163"/>
      <c r="H529" s="163"/>
    </row>
    <row r="530" spans="1:8">
      <c r="A530" s="160"/>
      <c r="B530" s="161"/>
      <c r="C530" s="161"/>
      <c r="D530" s="162"/>
      <c r="E530" s="163"/>
      <c r="F530" s="163"/>
      <c r="G530" s="163"/>
      <c r="H530" s="163"/>
    </row>
    <row r="531" spans="1:8">
      <c r="A531" s="160"/>
      <c r="B531" s="161"/>
      <c r="C531" s="161"/>
      <c r="D531" s="162"/>
      <c r="E531" s="163"/>
      <c r="F531" s="163"/>
      <c r="G531" s="163"/>
      <c r="H531" s="163"/>
    </row>
    <row r="532" spans="1:8">
      <c r="A532" s="160"/>
      <c r="B532" s="161"/>
      <c r="C532" s="161"/>
      <c r="D532" s="162"/>
      <c r="E532" s="163"/>
      <c r="F532" s="163"/>
      <c r="G532" s="163"/>
      <c r="H532" s="163"/>
    </row>
    <row r="533" spans="1:8">
      <c r="A533" s="160"/>
      <c r="B533" s="161"/>
      <c r="C533" s="161"/>
      <c r="D533" s="162"/>
      <c r="E533" s="163"/>
      <c r="F533" s="163"/>
      <c r="G533" s="163"/>
      <c r="H533" s="163"/>
    </row>
    <row r="534" spans="1:8">
      <c r="A534" s="160"/>
      <c r="B534" s="161"/>
      <c r="C534" s="161"/>
      <c r="D534" s="162"/>
      <c r="E534" s="163"/>
      <c r="F534" s="163"/>
      <c r="G534" s="163"/>
      <c r="H534" s="163"/>
    </row>
    <row r="535" spans="1:8">
      <c r="A535" s="160"/>
      <c r="B535" s="161"/>
      <c r="C535" s="161"/>
      <c r="D535" s="162"/>
      <c r="E535" s="163"/>
      <c r="F535" s="163"/>
      <c r="G535" s="163"/>
      <c r="H535" s="163"/>
    </row>
    <row r="536" spans="1:8">
      <c r="A536" s="160"/>
      <c r="B536" s="161"/>
      <c r="C536" s="161"/>
      <c r="D536" s="162"/>
      <c r="E536" s="163"/>
      <c r="F536" s="163"/>
      <c r="G536" s="163"/>
      <c r="H536" s="163"/>
    </row>
    <row r="537" spans="1:8">
      <c r="A537" s="160"/>
      <c r="B537" s="161"/>
      <c r="C537" s="161"/>
      <c r="D537" s="162"/>
      <c r="E537" s="163"/>
      <c r="F537" s="163"/>
      <c r="G537" s="163"/>
      <c r="H537" s="163"/>
    </row>
    <row r="538" spans="1:8">
      <c r="A538" s="160"/>
      <c r="B538" s="161"/>
      <c r="C538" s="161"/>
      <c r="D538" s="162"/>
      <c r="E538" s="163"/>
      <c r="F538" s="163"/>
      <c r="G538" s="163"/>
      <c r="H538" s="163"/>
    </row>
    <row r="539" spans="1:8">
      <c r="A539" s="160"/>
      <c r="B539" s="161"/>
      <c r="C539" s="161"/>
      <c r="D539" s="162"/>
      <c r="E539" s="163"/>
      <c r="F539" s="163"/>
      <c r="G539" s="163"/>
      <c r="H539" s="163"/>
    </row>
    <row r="540" spans="1:8">
      <c r="A540" s="160"/>
      <c r="B540" s="161"/>
      <c r="C540" s="161"/>
      <c r="D540" s="162"/>
      <c r="E540" s="163"/>
      <c r="F540" s="163"/>
      <c r="G540" s="163"/>
      <c r="H540" s="163"/>
    </row>
    <row r="541" spans="1:8">
      <c r="A541" s="160"/>
      <c r="B541" s="161"/>
      <c r="C541" s="161"/>
      <c r="D541" s="162"/>
      <c r="E541" s="163"/>
      <c r="F541" s="163"/>
      <c r="G541" s="163"/>
      <c r="H541" s="163"/>
    </row>
    <row r="542" spans="1:8">
      <c r="A542" s="160"/>
      <c r="B542" s="161"/>
      <c r="C542" s="161"/>
      <c r="D542" s="162"/>
      <c r="E542" s="163"/>
      <c r="F542" s="163"/>
      <c r="G542" s="163"/>
      <c r="H542" s="163"/>
    </row>
    <row r="543" spans="1:8">
      <c r="A543" s="160"/>
      <c r="B543" s="161"/>
      <c r="C543" s="161"/>
      <c r="D543" s="162"/>
      <c r="E543" s="163"/>
      <c r="F543" s="163"/>
      <c r="G543" s="163"/>
      <c r="H543" s="163"/>
    </row>
    <row r="544" spans="1:8">
      <c r="A544" s="160"/>
      <c r="B544" s="161"/>
      <c r="C544" s="161"/>
      <c r="D544" s="162"/>
      <c r="E544" s="163"/>
      <c r="F544" s="163"/>
      <c r="G544" s="163"/>
      <c r="H544" s="163"/>
    </row>
    <row r="545" spans="1:8">
      <c r="A545" s="160"/>
      <c r="B545" s="161"/>
      <c r="C545" s="161"/>
      <c r="D545" s="162"/>
      <c r="E545" s="163"/>
      <c r="F545" s="163"/>
      <c r="G545" s="163"/>
      <c r="H545" s="163"/>
    </row>
    <row r="546" spans="1:8">
      <c r="A546" s="160"/>
      <c r="B546" s="161"/>
      <c r="C546" s="161"/>
      <c r="D546" s="162"/>
      <c r="E546" s="163"/>
      <c r="F546" s="163"/>
      <c r="G546" s="163"/>
      <c r="H546" s="163"/>
    </row>
    <row r="547" spans="1:8">
      <c r="A547" s="160"/>
      <c r="B547" s="161"/>
      <c r="C547" s="161"/>
      <c r="D547" s="162"/>
      <c r="E547" s="163"/>
      <c r="F547" s="163"/>
      <c r="G547" s="163"/>
      <c r="H547" s="163"/>
    </row>
    <row r="548" spans="1:8">
      <c r="A548" s="160"/>
      <c r="B548" s="161"/>
      <c r="C548" s="161"/>
      <c r="D548" s="162"/>
      <c r="E548" s="163"/>
      <c r="F548" s="163"/>
      <c r="G548" s="163"/>
      <c r="H548" s="163"/>
    </row>
    <row r="549" spans="1:8">
      <c r="A549" s="160"/>
      <c r="B549" s="161"/>
      <c r="C549" s="161"/>
      <c r="D549" s="162"/>
      <c r="E549" s="163"/>
      <c r="F549" s="163"/>
      <c r="G549" s="163"/>
      <c r="H549" s="163"/>
    </row>
    <row r="550" spans="1:8">
      <c r="A550" s="160"/>
      <c r="B550" s="161"/>
      <c r="C550" s="161"/>
      <c r="D550" s="162"/>
      <c r="E550" s="163"/>
      <c r="F550" s="163"/>
      <c r="G550" s="163"/>
      <c r="H550" s="163"/>
    </row>
    <row r="551" spans="1:8">
      <c r="A551" s="160"/>
      <c r="B551" s="161"/>
      <c r="C551" s="161"/>
      <c r="D551" s="162"/>
      <c r="E551" s="163"/>
      <c r="F551" s="163"/>
      <c r="G551" s="163"/>
      <c r="H551" s="163"/>
    </row>
    <row r="552" spans="1:8">
      <c r="A552" s="160"/>
      <c r="B552" s="161"/>
      <c r="C552" s="161"/>
      <c r="D552" s="162"/>
      <c r="E552" s="163"/>
      <c r="F552" s="163"/>
      <c r="G552" s="163"/>
      <c r="H552" s="163"/>
    </row>
    <row r="553" spans="1:8">
      <c r="A553" s="160"/>
      <c r="B553" s="161"/>
      <c r="C553" s="161"/>
      <c r="D553" s="162"/>
      <c r="E553" s="163"/>
      <c r="F553" s="163"/>
      <c r="G553" s="163"/>
      <c r="H553" s="163"/>
    </row>
    <row r="554" spans="1:8">
      <c r="A554" s="160"/>
      <c r="B554" s="161"/>
      <c r="C554" s="161"/>
      <c r="D554" s="162"/>
      <c r="E554" s="163"/>
      <c r="F554" s="163"/>
      <c r="G554" s="163"/>
      <c r="H554" s="163"/>
    </row>
    <row r="555" spans="1:8">
      <c r="A555" s="160"/>
      <c r="B555" s="161"/>
      <c r="C555" s="161"/>
      <c r="D555" s="162"/>
      <c r="E555" s="163"/>
      <c r="F555" s="163"/>
      <c r="G555" s="163"/>
      <c r="H555" s="163"/>
    </row>
    <row r="556" spans="1:8">
      <c r="A556" s="160"/>
      <c r="B556" s="161"/>
      <c r="C556" s="161"/>
      <c r="D556" s="162"/>
      <c r="E556" s="163"/>
      <c r="F556" s="163"/>
      <c r="G556" s="163"/>
      <c r="H556" s="163"/>
    </row>
    <row r="557" spans="1:8">
      <c r="A557" s="160"/>
      <c r="B557" s="161"/>
      <c r="C557" s="161"/>
      <c r="D557" s="162"/>
      <c r="E557" s="163"/>
      <c r="F557" s="163"/>
      <c r="G557" s="163"/>
      <c r="H557" s="163"/>
    </row>
    <row r="558" spans="1:8">
      <c r="A558" s="160"/>
      <c r="B558" s="161"/>
      <c r="C558" s="161"/>
      <c r="D558" s="162"/>
      <c r="E558" s="163"/>
      <c r="F558" s="163"/>
      <c r="G558" s="163"/>
      <c r="H558" s="163"/>
    </row>
    <row r="559" spans="1:8">
      <c r="A559" s="160"/>
      <c r="B559" s="161"/>
      <c r="C559" s="161"/>
      <c r="D559" s="162"/>
      <c r="E559" s="163"/>
      <c r="F559" s="163"/>
      <c r="G559" s="163"/>
      <c r="H559" s="163"/>
    </row>
    <row r="560" spans="1:8">
      <c r="A560" s="160"/>
      <c r="B560" s="161"/>
      <c r="C560" s="161"/>
      <c r="D560" s="162"/>
      <c r="E560" s="163"/>
      <c r="F560" s="163"/>
      <c r="G560" s="163"/>
      <c r="H560" s="163"/>
    </row>
    <row r="561" spans="1:8">
      <c r="A561" s="160"/>
      <c r="B561" s="161"/>
      <c r="C561" s="161"/>
      <c r="D561" s="162"/>
      <c r="E561" s="163"/>
      <c r="F561" s="163"/>
      <c r="G561" s="163"/>
      <c r="H561" s="163"/>
    </row>
    <row r="562" spans="1:8">
      <c r="A562" s="160"/>
      <c r="B562" s="161"/>
      <c r="C562" s="161"/>
      <c r="D562" s="162"/>
      <c r="E562" s="163"/>
      <c r="F562" s="163"/>
      <c r="G562" s="163"/>
      <c r="H562" s="163"/>
    </row>
    <row r="563" spans="1:8">
      <c r="A563" s="160"/>
      <c r="B563" s="161"/>
      <c r="C563" s="161"/>
      <c r="D563" s="162"/>
      <c r="E563" s="163"/>
      <c r="F563" s="163"/>
      <c r="G563" s="163"/>
      <c r="H563" s="163"/>
    </row>
    <row r="564" spans="1:8">
      <c r="A564" s="160"/>
      <c r="B564" s="161"/>
      <c r="C564" s="161"/>
      <c r="D564" s="162"/>
      <c r="E564" s="163"/>
      <c r="F564" s="163"/>
      <c r="G564" s="163"/>
      <c r="H564" s="163"/>
    </row>
    <row r="565" spans="1:8">
      <c r="A565" s="160"/>
      <c r="B565" s="161"/>
      <c r="C565" s="161"/>
      <c r="D565" s="162"/>
      <c r="E565" s="163"/>
      <c r="F565" s="163"/>
      <c r="G565" s="163"/>
      <c r="H565" s="163"/>
    </row>
    <row r="566" spans="1:8">
      <c r="A566" s="160"/>
      <c r="B566" s="161"/>
      <c r="C566" s="161"/>
      <c r="D566" s="162"/>
      <c r="E566" s="163"/>
      <c r="F566" s="163"/>
      <c r="G566" s="163"/>
      <c r="H566" s="163"/>
    </row>
    <row r="567" spans="1:8">
      <c r="A567" s="160"/>
      <c r="B567" s="161"/>
      <c r="C567" s="161"/>
      <c r="D567" s="162"/>
      <c r="E567" s="163"/>
      <c r="F567" s="163"/>
      <c r="G567" s="163"/>
      <c r="H567" s="163"/>
    </row>
    <row r="568" spans="1:8">
      <c r="A568" s="160"/>
      <c r="B568" s="161"/>
      <c r="C568" s="161"/>
      <c r="D568" s="162"/>
      <c r="E568" s="163"/>
      <c r="F568" s="163"/>
      <c r="G568" s="163"/>
      <c r="H568" s="163"/>
    </row>
    <row r="569" spans="1:8">
      <c r="A569" s="160"/>
      <c r="B569" s="161"/>
      <c r="C569" s="161"/>
      <c r="D569" s="162"/>
      <c r="E569" s="163"/>
      <c r="F569" s="163"/>
      <c r="G569" s="163"/>
      <c r="H569" s="163"/>
    </row>
    <row r="570" spans="1:8">
      <c r="A570" s="160"/>
      <c r="B570" s="161"/>
      <c r="C570" s="161"/>
      <c r="D570" s="162"/>
      <c r="E570" s="163"/>
      <c r="F570" s="163"/>
      <c r="G570" s="163"/>
      <c r="H570" s="163"/>
    </row>
    <row r="571" spans="1:8">
      <c r="A571" s="160"/>
      <c r="B571" s="161"/>
      <c r="C571" s="161"/>
      <c r="D571" s="162"/>
      <c r="E571" s="163"/>
      <c r="F571" s="163"/>
      <c r="G571" s="163"/>
      <c r="H571" s="163"/>
    </row>
    <row r="572" spans="1:8">
      <c r="A572" s="160"/>
      <c r="B572" s="161"/>
      <c r="C572" s="161"/>
      <c r="D572" s="162"/>
      <c r="E572" s="163"/>
      <c r="F572" s="163"/>
      <c r="G572" s="163"/>
      <c r="H572" s="163"/>
    </row>
    <row r="573" spans="1:8">
      <c r="A573" s="160"/>
      <c r="B573" s="161"/>
      <c r="C573" s="161"/>
      <c r="D573" s="162"/>
      <c r="E573" s="163"/>
      <c r="F573" s="163"/>
      <c r="G573" s="163"/>
      <c r="H573" s="163"/>
    </row>
    <row r="574" spans="1:8">
      <c r="A574" s="160"/>
      <c r="B574" s="161"/>
      <c r="C574" s="161"/>
      <c r="D574" s="162"/>
      <c r="E574" s="163"/>
      <c r="F574" s="163"/>
      <c r="G574" s="163"/>
      <c r="H574" s="163"/>
    </row>
    <row r="575" spans="1:8">
      <c r="A575" s="160"/>
      <c r="B575" s="161"/>
      <c r="C575" s="161"/>
      <c r="D575" s="162"/>
      <c r="E575" s="163"/>
      <c r="F575" s="163"/>
      <c r="G575" s="163"/>
      <c r="H575" s="163"/>
    </row>
    <row r="576" spans="1:8">
      <c r="A576" s="160"/>
      <c r="B576" s="161"/>
      <c r="C576" s="161"/>
      <c r="D576" s="162"/>
      <c r="E576" s="163"/>
      <c r="F576" s="163"/>
      <c r="G576" s="163"/>
      <c r="H576" s="163"/>
    </row>
    <row r="577" spans="1:8">
      <c r="A577" s="160"/>
      <c r="B577" s="161"/>
      <c r="C577" s="161"/>
      <c r="D577" s="162"/>
      <c r="E577" s="163"/>
      <c r="F577" s="163"/>
      <c r="G577" s="163"/>
      <c r="H577" s="163"/>
    </row>
    <row r="578" spans="1:8">
      <c r="A578" s="160"/>
      <c r="B578" s="161"/>
      <c r="C578" s="161"/>
      <c r="D578" s="162"/>
      <c r="E578" s="163"/>
      <c r="F578" s="163"/>
      <c r="G578" s="163"/>
      <c r="H578" s="163"/>
    </row>
    <row r="579" spans="1:8">
      <c r="A579" s="160"/>
      <c r="B579" s="161"/>
      <c r="C579" s="161"/>
      <c r="D579" s="162"/>
      <c r="E579" s="163"/>
      <c r="F579" s="163"/>
      <c r="G579" s="163"/>
      <c r="H579" s="163"/>
    </row>
    <row r="580" spans="1:8">
      <c r="A580" s="160"/>
      <c r="B580" s="161"/>
      <c r="C580" s="161"/>
      <c r="D580" s="162"/>
      <c r="E580" s="163"/>
      <c r="F580" s="163"/>
      <c r="G580" s="163"/>
      <c r="H580" s="163"/>
    </row>
    <row r="581" spans="1:8">
      <c r="A581" s="160"/>
      <c r="B581" s="161"/>
      <c r="C581" s="161"/>
      <c r="D581" s="162"/>
      <c r="E581" s="163"/>
      <c r="F581" s="163"/>
      <c r="G581" s="163"/>
      <c r="H581" s="163"/>
    </row>
    <row r="582" spans="1:8">
      <c r="A582" s="160"/>
      <c r="B582" s="161"/>
      <c r="C582" s="161"/>
      <c r="D582" s="162"/>
      <c r="E582" s="163"/>
      <c r="F582" s="163"/>
      <c r="G582" s="163"/>
      <c r="H582" s="163"/>
    </row>
    <row r="583" spans="1:8">
      <c r="A583" s="160"/>
      <c r="B583" s="161"/>
      <c r="C583" s="161"/>
      <c r="D583" s="162"/>
      <c r="E583" s="163"/>
      <c r="F583" s="163"/>
      <c r="G583" s="163"/>
      <c r="H583" s="163"/>
    </row>
    <row r="584" spans="1:8">
      <c r="A584" s="160"/>
      <c r="B584" s="161"/>
      <c r="C584" s="161"/>
      <c r="D584" s="162"/>
      <c r="E584" s="163"/>
      <c r="F584" s="163"/>
      <c r="G584" s="163"/>
      <c r="H584" s="163"/>
    </row>
    <row r="585" spans="1:8">
      <c r="A585" s="160"/>
      <c r="B585" s="161"/>
      <c r="C585" s="161"/>
      <c r="D585" s="162"/>
      <c r="E585" s="163"/>
      <c r="F585" s="163"/>
      <c r="G585" s="163"/>
      <c r="H585" s="163"/>
    </row>
    <row r="586" spans="1:8">
      <c r="A586" s="160"/>
      <c r="B586" s="161"/>
      <c r="C586" s="161"/>
      <c r="D586" s="162"/>
      <c r="E586" s="163"/>
      <c r="F586" s="163"/>
      <c r="G586" s="163"/>
      <c r="H586" s="163"/>
    </row>
    <row r="587" spans="1:8">
      <c r="A587" s="160"/>
      <c r="B587" s="161"/>
      <c r="C587" s="161"/>
      <c r="D587" s="162"/>
      <c r="E587" s="163"/>
      <c r="F587" s="163"/>
      <c r="G587" s="163"/>
      <c r="H587" s="163"/>
    </row>
    <row r="588" spans="1:8">
      <c r="A588" s="160"/>
      <c r="B588" s="161"/>
      <c r="C588" s="161"/>
      <c r="D588" s="162"/>
      <c r="E588" s="163"/>
      <c r="F588" s="163"/>
      <c r="G588" s="163"/>
      <c r="H588" s="163"/>
    </row>
    <row r="589" spans="1:8">
      <c r="A589" s="160"/>
      <c r="B589" s="161"/>
      <c r="C589" s="161"/>
      <c r="D589" s="162"/>
      <c r="E589" s="163"/>
      <c r="F589" s="163"/>
      <c r="G589" s="163"/>
      <c r="H589" s="163"/>
    </row>
    <row r="590" spans="1:8">
      <c r="A590" s="160"/>
      <c r="B590" s="161"/>
      <c r="C590" s="161"/>
      <c r="D590" s="162"/>
      <c r="E590" s="163"/>
      <c r="F590" s="163"/>
      <c r="G590" s="163"/>
      <c r="H590" s="163"/>
    </row>
    <row r="591" spans="1:8">
      <c r="A591" s="160"/>
      <c r="B591" s="161"/>
      <c r="C591" s="161"/>
      <c r="D591" s="162"/>
      <c r="E591" s="163"/>
      <c r="F591" s="163"/>
      <c r="G591" s="163"/>
      <c r="H591" s="163"/>
    </row>
    <row r="592" spans="1:8">
      <c r="A592" s="160"/>
      <c r="B592" s="161"/>
      <c r="C592" s="161"/>
      <c r="D592" s="162"/>
      <c r="E592" s="163"/>
      <c r="F592" s="163"/>
      <c r="G592" s="163"/>
      <c r="H592" s="163"/>
    </row>
    <row r="593" spans="1:8">
      <c r="A593" s="160"/>
      <c r="B593" s="161"/>
      <c r="C593" s="161"/>
      <c r="D593" s="162"/>
      <c r="E593" s="163"/>
      <c r="F593" s="163"/>
      <c r="G593" s="163"/>
      <c r="H593" s="163"/>
    </row>
    <row r="594" spans="1:8">
      <c r="A594" s="160"/>
      <c r="B594" s="161"/>
      <c r="C594" s="161"/>
      <c r="D594" s="162"/>
      <c r="E594" s="163"/>
      <c r="F594" s="163"/>
      <c r="G594" s="163"/>
      <c r="H594" s="163"/>
    </row>
    <row r="595" spans="1:8">
      <c r="A595" s="160"/>
      <c r="B595" s="161"/>
      <c r="C595" s="161"/>
      <c r="D595" s="162"/>
      <c r="E595" s="163"/>
      <c r="F595" s="163"/>
      <c r="G595" s="163"/>
      <c r="H595" s="163"/>
    </row>
    <row r="596" spans="1:8">
      <c r="A596" s="160"/>
      <c r="B596" s="161"/>
      <c r="C596" s="161"/>
      <c r="D596" s="162"/>
      <c r="E596" s="163"/>
      <c r="F596" s="163"/>
      <c r="G596" s="163"/>
      <c r="H596" s="163"/>
    </row>
    <row r="597" spans="1:8">
      <c r="A597" s="160"/>
      <c r="B597" s="161"/>
      <c r="C597" s="161"/>
      <c r="D597" s="162"/>
      <c r="E597" s="163"/>
      <c r="F597" s="163"/>
      <c r="G597" s="163"/>
      <c r="H597" s="163"/>
    </row>
    <row r="598" spans="1:8">
      <c r="A598" s="160"/>
      <c r="B598" s="161"/>
      <c r="C598" s="161"/>
      <c r="D598" s="162"/>
      <c r="E598" s="163"/>
      <c r="F598" s="163"/>
      <c r="G598" s="163"/>
      <c r="H598" s="163"/>
    </row>
    <row r="599" spans="1:8">
      <c r="A599" s="160"/>
      <c r="B599" s="161"/>
      <c r="C599" s="161"/>
      <c r="D599" s="162"/>
      <c r="E599" s="163"/>
      <c r="F599" s="163"/>
      <c r="G599" s="163"/>
      <c r="H599" s="163"/>
    </row>
    <row r="600" spans="1:8">
      <c r="A600" s="160"/>
      <c r="B600" s="161"/>
      <c r="C600" s="161"/>
      <c r="D600" s="162"/>
      <c r="E600" s="163"/>
      <c r="F600" s="163"/>
      <c r="G600" s="163"/>
      <c r="H600" s="163"/>
    </row>
    <row r="601" spans="1:8">
      <c r="A601" s="160"/>
      <c r="B601" s="161"/>
      <c r="C601" s="161"/>
      <c r="D601" s="162"/>
      <c r="E601" s="163"/>
      <c r="F601" s="163"/>
      <c r="G601" s="163"/>
      <c r="H601" s="163"/>
    </row>
    <row r="602" spans="1:8">
      <c r="A602" s="160"/>
      <c r="B602" s="161"/>
      <c r="C602" s="161"/>
      <c r="D602" s="162"/>
      <c r="E602" s="163"/>
      <c r="F602" s="163"/>
      <c r="G602" s="163"/>
      <c r="H602" s="163"/>
    </row>
    <row r="603" spans="1:8">
      <c r="A603" s="160"/>
      <c r="B603" s="161"/>
      <c r="C603" s="161"/>
      <c r="D603" s="162"/>
      <c r="E603" s="163"/>
      <c r="F603" s="163"/>
      <c r="G603" s="163"/>
      <c r="H603" s="163"/>
    </row>
    <row r="604" spans="1:8">
      <c r="A604" s="160"/>
      <c r="B604" s="161"/>
      <c r="C604" s="161"/>
      <c r="D604" s="162"/>
      <c r="E604" s="163"/>
      <c r="F604" s="163"/>
      <c r="G604" s="163"/>
      <c r="H604" s="163"/>
    </row>
    <row r="605" spans="1:8">
      <c r="A605" s="160"/>
      <c r="B605" s="161"/>
      <c r="C605" s="161"/>
      <c r="D605" s="162"/>
      <c r="E605" s="163"/>
      <c r="F605" s="163"/>
      <c r="G605" s="163"/>
      <c r="H605" s="163"/>
    </row>
    <row r="606" spans="1:8">
      <c r="A606" s="160"/>
      <c r="B606" s="161"/>
      <c r="C606" s="161"/>
      <c r="D606" s="162"/>
      <c r="E606" s="163"/>
      <c r="F606" s="163"/>
      <c r="G606" s="163"/>
      <c r="H606" s="163"/>
    </row>
    <row r="607" spans="1:8">
      <c r="A607" s="160"/>
      <c r="B607" s="161"/>
      <c r="C607" s="161"/>
      <c r="D607" s="162"/>
      <c r="E607" s="163"/>
      <c r="F607" s="163"/>
      <c r="G607" s="163"/>
      <c r="H607" s="163"/>
    </row>
    <row r="608" spans="1:8">
      <c r="A608" s="160"/>
      <c r="B608" s="161"/>
      <c r="C608" s="161"/>
      <c r="D608" s="162"/>
      <c r="E608" s="163"/>
      <c r="F608" s="163"/>
      <c r="G608" s="163"/>
      <c r="H608" s="163"/>
    </row>
    <row r="609" spans="1:8">
      <c r="A609" s="160"/>
      <c r="B609" s="161"/>
      <c r="C609" s="161"/>
      <c r="D609" s="162"/>
      <c r="E609" s="163"/>
      <c r="F609" s="163"/>
      <c r="G609" s="163"/>
      <c r="H609" s="163"/>
    </row>
    <row r="610" spans="1:8">
      <c r="A610" s="160"/>
      <c r="B610" s="161"/>
      <c r="C610" s="161"/>
      <c r="D610" s="162"/>
      <c r="E610" s="163"/>
      <c r="F610" s="163"/>
      <c r="G610" s="163"/>
      <c r="H610" s="163"/>
    </row>
    <row r="611" spans="1:8">
      <c r="A611" s="160"/>
      <c r="B611" s="161"/>
      <c r="C611" s="161"/>
      <c r="D611" s="162"/>
      <c r="E611" s="163"/>
      <c r="F611" s="163"/>
      <c r="G611" s="163"/>
      <c r="H611" s="163"/>
    </row>
    <row r="612" spans="1:8">
      <c r="A612" s="160"/>
      <c r="B612" s="161"/>
      <c r="C612" s="161"/>
      <c r="D612" s="162"/>
      <c r="E612" s="163"/>
      <c r="F612" s="163"/>
      <c r="G612" s="163"/>
      <c r="H612" s="163"/>
    </row>
    <row r="613" spans="1:8">
      <c r="A613" s="160"/>
      <c r="B613" s="161"/>
      <c r="C613" s="161"/>
      <c r="D613" s="162"/>
      <c r="E613" s="163"/>
      <c r="F613" s="163"/>
      <c r="G613" s="163"/>
      <c r="H613" s="163"/>
    </row>
    <row r="614" spans="1:8">
      <c r="A614" s="160"/>
      <c r="B614" s="161"/>
      <c r="C614" s="161"/>
      <c r="D614" s="162"/>
      <c r="E614" s="163"/>
      <c r="F614" s="163"/>
      <c r="G614" s="163"/>
      <c r="H614" s="163"/>
    </row>
    <row r="615" spans="1:8">
      <c r="A615" s="160"/>
      <c r="B615" s="161"/>
      <c r="C615" s="161"/>
      <c r="D615" s="162"/>
      <c r="E615" s="163"/>
      <c r="F615" s="163"/>
      <c r="G615" s="163"/>
      <c r="H615" s="163"/>
    </row>
    <row r="616" spans="1:8">
      <c r="A616" s="160"/>
      <c r="B616" s="161"/>
      <c r="C616" s="161"/>
      <c r="D616" s="162"/>
      <c r="E616" s="163"/>
      <c r="F616" s="163"/>
      <c r="G616" s="163"/>
      <c r="H616" s="163"/>
    </row>
    <row r="617" spans="1:8">
      <c r="A617" s="160"/>
      <c r="B617" s="161"/>
      <c r="C617" s="161"/>
      <c r="D617" s="162"/>
      <c r="E617" s="163"/>
      <c r="F617" s="163"/>
      <c r="G617" s="163"/>
      <c r="H617" s="163"/>
    </row>
    <row r="618" spans="1:8">
      <c r="A618" s="160"/>
      <c r="B618" s="161"/>
      <c r="C618" s="161"/>
      <c r="D618" s="162"/>
      <c r="E618" s="163"/>
      <c r="F618" s="163"/>
      <c r="G618" s="163"/>
      <c r="H618" s="163"/>
    </row>
    <row r="619" spans="1:8">
      <c r="A619" s="160"/>
      <c r="B619" s="161"/>
      <c r="C619" s="161"/>
      <c r="D619" s="162"/>
      <c r="E619" s="163"/>
      <c r="F619" s="163"/>
      <c r="G619" s="163"/>
      <c r="H619" s="163"/>
    </row>
    <row r="620" spans="1:8">
      <c r="A620" s="160"/>
      <c r="B620" s="161"/>
      <c r="C620" s="161"/>
      <c r="D620" s="162"/>
      <c r="E620" s="163"/>
      <c r="F620" s="163"/>
      <c r="G620" s="163"/>
      <c r="H620" s="163"/>
    </row>
    <row r="621" spans="1:8">
      <c r="A621" s="160"/>
      <c r="B621" s="161"/>
      <c r="C621" s="161"/>
      <c r="D621" s="162"/>
      <c r="E621" s="163"/>
      <c r="F621" s="163"/>
      <c r="G621" s="163"/>
      <c r="H621" s="163"/>
    </row>
    <row r="622" spans="1:8">
      <c r="A622" s="160"/>
      <c r="B622" s="161"/>
      <c r="C622" s="161"/>
      <c r="D622" s="162"/>
      <c r="E622" s="163"/>
      <c r="F622" s="163"/>
      <c r="G622" s="163"/>
      <c r="H622" s="163"/>
    </row>
    <row r="623" spans="1:8">
      <c r="A623" s="160"/>
      <c r="B623" s="161"/>
      <c r="C623" s="161"/>
      <c r="D623" s="162"/>
      <c r="E623" s="163"/>
      <c r="F623" s="163"/>
      <c r="G623" s="163"/>
      <c r="H623" s="163"/>
    </row>
    <row r="624" spans="1:8">
      <c r="A624" s="160"/>
      <c r="B624" s="161"/>
      <c r="C624" s="161"/>
      <c r="D624" s="162"/>
      <c r="E624" s="163"/>
      <c r="F624" s="163"/>
      <c r="G624" s="163"/>
      <c r="H624" s="163"/>
    </row>
    <row r="625" spans="1:8">
      <c r="A625" s="160"/>
      <c r="B625" s="161"/>
      <c r="C625" s="161"/>
      <c r="D625" s="162"/>
      <c r="E625" s="163"/>
      <c r="F625" s="163"/>
      <c r="G625" s="163"/>
      <c r="H625" s="163"/>
    </row>
    <row r="626" spans="1:8">
      <c r="A626" s="160"/>
      <c r="B626" s="161"/>
      <c r="C626" s="161"/>
      <c r="D626" s="162"/>
      <c r="E626" s="163"/>
      <c r="F626" s="163"/>
      <c r="G626" s="163"/>
      <c r="H626" s="163"/>
    </row>
    <row r="627" spans="1:8">
      <c r="A627" s="160"/>
      <c r="B627" s="161"/>
      <c r="C627" s="161"/>
      <c r="D627" s="162"/>
      <c r="E627" s="163"/>
      <c r="F627" s="163"/>
      <c r="G627" s="163"/>
      <c r="H627" s="163"/>
    </row>
    <row r="628" spans="1:8">
      <c r="A628" s="160"/>
      <c r="B628" s="161"/>
      <c r="C628" s="161"/>
      <c r="D628" s="162"/>
      <c r="E628" s="163"/>
      <c r="F628" s="163"/>
      <c r="G628" s="163"/>
      <c r="H628" s="163"/>
    </row>
    <row r="629" spans="1:8">
      <c r="A629" s="160"/>
      <c r="B629" s="161"/>
      <c r="C629" s="161"/>
      <c r="D629" s="162"/>
      <c r="E629" s="163"/>
      <c r="F629" s="163"/>
      <c r="G629" s="163"/>
      <c r="H629" s="163"/>
    </row>
    <row r="630" spans="1:8">
      <c r="A630" s="160"/>
      <c r="B630" s="161"/>
      <c r="C630" s="161"/>
      <c r="D630" s="162"/>
      <c r="E630" s="163"/>
      <c r="F630" s="163"/>
      <c r="G630" s="163"/>
      <c r="H630" s="163"/>
    </row>
    <row r="631" spans="1:8">
      <c r="A631" s="160"/>
      <c r="B631" s="161"/>
      <c r="C631" s="161"/>
      <c r="D631" s="162"/>
      <c r="E631" s="163"/>
      <c r="F631" s="163"/>
      <c r="G631" s="163"/>
      <c r="H631" s="163"/>
    </row>
    <row r="632" spans="1:8">
      <c r="A632" s="160"/>
      <c r="B632" s="161"/>
      <c r="C632" s="161"/>
      <c r="D632" s="162"/>
      <c r="E632" s="163"/>
      <c r="F632" s="163"/>
      <c r="G632" s="163"/>
      <c r="H632" s="163"/>
    </row>
    <row r="633" spans="1:8">
      <c r="A633" s="160"/>
      <c r="B633" s="161"/>
      <c r="C633" s="161"/>
      <c r="D633" s="162"/>
      <c r="E633" s="163"/>
      <c r="F633" s="163"/>
      <c r="G633" s="163"/>
      <c r="H633" s="163"/>
    </row>
    <row r="634" spans="1:8">
      <c r="A634" s="160"/>
      <c r="B634" s="161"/>
      <c r="C634" s="161"/>
      <c r="D634" s="162"/>
      <c r="E634" s="163"/>
      <c r="F634" s="163"/>
      <c r="G634" s="163"/>
      <c r="H634" s="163"/>
    </row>
    <row r="635" spans="1:8">
      <c r="A635" s="160"/>
      <c r="B635" s="161"/>
      <c r="C635" s="161"/>
      <c r="D635" s="162"/>
      <c r="E635" s="163"/>
      <c r="F635" s="163"/>
      <c r="G635" s="163"/>
      <c r="H635" s="163"/>
    </row>
    <row r="636" spans="1:8">
      <c r="A636" s="160"/>
      <c r="B636" s="161"/>
      <c r="C636" s="161"/>
      <c r="D636" s="162"/>
      <c r="E636" s="163"/>
      <c r="F636" s="163"/>
      <c r="G636" s="163"/>
      <c r="H636" s="163"/>
    </row>
    <row r="637" spans="1:8">
      <c r="A637" s="160"/>
      <c r="B637" s="161"/>
      <c r="C637" s="161"/>
      <c r="D637" s="162"/>
      <c r="E637" s="163"/>
      <c r="F637" s="163"/>
      <c r="G637" s="163"/>
      <c r="H637" s="163"/>
    </row>
    <row r="638" spans="1:8">
      <c r="A638" s="160"/>
      <c r="B638" s="161"/>
      <c r="C638" s="161"/>
      <c r="D638" s="162"/>
      <c r="E638" s="163"/>
      <c r="F638" s="163"/>
      <c r="G638" s="163"/>
      <c r="H638" s="163"/>
    </row>
    <row r="639" spans="1:8">
      <c r="A639" s="160"/>
      <c r="B639" s="161"/>
      <c r="C639" s="161"/>
      <c r="D639" s="162"/>
      <c r="E639" s="163"/>
      <c r="F639" s="163"/>
      <c r="G639" s="163"/>
      <c r="H639" s="163"/>
    </row>
    <row r="640" spans="1:8">
      <c r="A640" s="160"/>
      <c r="B640" s="161"/>
      <c r="C640" s="161"/>
      <c r="D640" s="162"/>
      <c r="E640" s="163"/>
      <c r="F640" s="163"/>
      <c r="G640" s="163"/>
      <c r="H640" s="163"/>
    </row>
    <row r="641" spans="1:8">
      <c r="A641" s="160"/>
      <c r="B641" s="161"/>
      <c r="C641" s="161"/>
      <c r="D641" s="162"/>
      <c r="E641" s="163"/>
      <c r="F641" s="163"/>
      <c r="G641" s="163"/>
      <c r="H641" s="163"/>
    </row>
    <row r="642" spans="1:8">
      <c r="A642" s="160"/>
      <c r="B642" s="161"/>
      <c r="C642" s="161"/>
      <c r="D642" s="162"/>
      <c r="E642" s="163"/>
      <c r="F642" s="163"/>
      <c r="G642" s="163"/>
      <c r="H642" s="163"/>
    </row>
    <row r="643" spans="1:8">
      <c r="A643" s="160"/>
      <c r="B643" s="161"/>
      <c r="C643" s="161"/>
      <c r="D643" s="162"/>
      <c r="E643" s="163"/>
      <c r="F643" s="163"/>
      <c r="G643" s="163"/>
      <c r="H643" s="163"/>
    </row>
    <row r="644" spans="1:8">
      <c r="A644" s="160"/>
      <c r="B644" s="161"/>
      <c r="C644" s="161"/>
      <c r="D644" s="162"/>
      <c r="E644" s="163"/>
      <c r="F644" s="163"/>
      <c r="G644" s="163"/>
      <c r="H644" s="163"/>
    </row>
    <row r="645" spans="1:8">
      <c r="A645" s="160"/>
      <c r="B645" s="161"/>
      <c r="C645" s="161"/>
      <c r="D645" s="162"/>
      <c r="E645" s="163"/>
      <c r="F645" s="163"/>
      <c r="G645" s="163"/>
      <c r="H645" s="163"/>
    </row>
    <row r="646" spans="1:8">
      <c r="A646" s="160"/>
      <c r="B646" s="161"/>
      <c r="C646" s="161"/>
      <c r="D646" s="162"/>
      <c r="E646" s="163"/>
      <c r="F646" s="163"/>
      <c r="G646" s="163"/>
      <c r="H646" s="163"/>
    </row>
    <row r="647" spans="1:8">
      <c r="A647" s="160"/>
      <c r="B647" s="161"/>
      <c r="C647" s="161"/>
      <c r="D647" s="162"/>
      <c r="E647" s="163"/>
      <c r="F647" s="163"/>
      <c r="G647" s="163"/>
      <c r="H647" s="163"/>
    </row>
    <row r="648" spans="1:8">
      <c r="A648" s="160"/>
      <c r="B648" s="161"/>
      <c r="C648" s="161"/>
      <c r="D648" s="162"/>
      <c r="E648" s="163"/>
      <c r="F648" s="163"/>
      <c r="G648" s="163"/>
      <c r="H648" s="163"/>
    </row>
    <row r="649" spans="1:8">
      <c r="A649" s="160"/>
      <c r="B649" s="161"/>
      <c r="C649" s="161"/>
      <c r="D649" s="162"/>
      <c r="E649" s="163"/>
      <c r="F649" s="163"/>
      <c r="G649" s="163"/>
      <c r="H649" s="163"/>
    </row>
    <row r="650" spans="1:8">
      <c r="A650" s="160"/>
      <c r="B650" s="161"/>
      <c r="C650" s="161"/>
      <c r="D650" s="162"/>
      <c r="E650" s="163"/>
      <c r="F650" s="163"/>
      <c r="G650" s="163"/>
      <c r="H650" s="163"/>
    </row>
    <row r="651" spans="1:8">
      <c r="A651" s="160"/>
      <c r="B651" s="161"/>
      <c r="C651" s="161"/>
      <c r="D651" s="162"/>
      <c r="E651" s="163"/>
      <c r="F651" s="163"/>
      <c r="G651" s="163"/>
      <c r="H651" s="163"/>
    </row>
    <row r="652" spans="1:8">
      <c r="A652" s="160"/>
      <c r="B652" s="161"/>
      <c r="C652" s="161"/>
      <c r="D652" s="162"/>
      <c r="E652" s="163"/>
      <c r="F652" s="163"/>
      <c r="G652" s="163"/>
      <c r="H652" s="163"/>
    </row>
    <row r="653" spans="1:8">
      <c r="A653" s="160"/>
      <c r="B653" s="161"/>
      <c r="C653" s="161"/>
      <c r="D653" s="162"/>
      <c r="E653" s="163"/>
      <c r="F653" s="163"/>
      <c r="G653" s="163"/>
      <c r="H653" s="163"/>
    </row>
    <row r="654" spans="1:8">
      <c r="A654" s="160"/>
      <c r="B654" s="161"/>
      <c r="C654" s="161"/>
      <c r="D654" s="162"/>
      <c r="E654" s="163"/>
      <c r="F654" s="163"/>
      <c r="G654" s="163"/>
      <c r="H654" s="163"/>
    </row>
    <row r="655" spans="1:8">
      <c r="A655" s="160"/>
      <c r="B655" s="161"/>
      <c r="C655" s="161"/>
      <c r="D655" s="162"/>
      <c r="E655" s="163"/>
      <c r="F655" s="163"/>
      <c r="G655" s="163"/>
      <c r="H655" s="163"/>
    </row>
    <row r="656" spans="1:8">
      <c r="A656" s="160"/>
      <c r="B656" s="161"/>
      <c r="C656" s="161"/>
      <c r="D656" s="162"/>
      <c r="E656" s="163"/>
      <c r="F656" s="163"/>
      <c r="G656" s="163"/>
      <c r="H656" s="163"/>
    </row>
    <row r="657" spans="1:8">
      <c r="A657" s="160"/>
      <c r="B657" s="161"/>
      <c r="C657" s="161"/>
      <c r="D657" s="162"/>
      <c r="E657" s="163"/>
      <c r="F657" s="163"/>
      <c r="G657" s="163"/>
      <c r="H657" s="163"/>
    </row>
    <row r="658" spans="1:8">
      <c r="A658" s="160"/>
      <c r="B658" s="161"/>
      <c r="C658" s="161"/>
      <c r="D658" s="162"/>
      <c r="E658" s="163"/>
      <c r="F658" s="163"/>
      <c r="G658" s="163"/>
      <c r="H658" s="163"/>
    </row>
    <row r="659" spans="1:8">
      <c r="A659" s="160"/>
      <c r="B659" s="161"/>
      <c r="C659" s="161"/>
      <c r="D659" s="162"/>
      <c r="E659" s="163"/>
      <c r="F659" s="163"/>
      <c r="G659" s="163"/>
      <c r="H659" s="163"/>
    </row>
    <row r="660" spans="1:8">
      <c r="A660" s="160"/>
      <c r="B660" s="161"/>
      <c r="C660" s="161"/>
      <c r="D660" s="162"/>
      <c r="E660" s="163"/>
      <c r="F660" s="163"/>
      <c r="G660" s="163"/>
      <c r="H660" s="163"/>
    </row>
    <row r="661" spans="1:8">
      <c r="A661" s="160"/>
      <c r="B661" s="161"/>
      <c r="C661" s="161"/>
      <c r="D661" s="162"/>
      <c r="E661" s="163"/>
      <c r="F661" s="163"/>
      <c r="G661" s="163"/>
      <c r="H661" s="163"/>
    </row>
    <row r="662" spans="1:8">
      <c r="A662" s="160"/>
      <c r="B662" s="161"/>
      <c r="C662" s="161"/>
      <c r="D662" s="162"/>
      <c r="E662" s="163"/>
      <c r="F662" s="163"/>
      <c r="G662" s="163"/>
      <c r="H662" s="163"/>
    </row>
    <row r="663" spans="1:8">
      <c r="A663" s="160"/>
      <c r="B663" s="161"/>
      <c r="C663" s="161"/>
      <c r="D663" s="162"/>
      <c r="E663" s="163"/>
      <c r="F663" s="163"/>
      <c r="G663" s="163"/>
      <c r="H663" s="163"/>
    </row>
    <row r="664" spans="1:8">
      <c r="A664" s="160"/>
      <c r="B664" s="161"/>
      <c r="C664" s="161"/>
      <c r="D664" s="162"/>
      <c r="E664" s="163"/>
      <c r="F664" s="163"/>
      <c r="G664" s="163"/>
      <c r="H664" s="163"/>
    </row>
    <row r="665" spans="1:8">
      <c r="A665" s="160"/>
      <c r="B665" s="161"/>
      <c r="C665" s="161"/>
      <c r="D665" s="162"/>
      <c r="E665" s="163"/>
      <c r="F665" s="163"/>
      <c r="G665" s="163"/>
      <c r="H665" s="163"/>
    </row>
    <row r="666" spans="1:8">
      <c r="A666" s="160"/>
      <c r="B666" s="161"/>
      <c r="C666" s="161"/>
      <c r="D666" s="162"/>
      <c r="E666" s="163"/>
      <c r="F666" s="163"/>
      <c r="G666" s="163"/>
      <c r="H666" s="163"/>
    </row>
    <row r="667" spans="1:8">
      <c r="A667" s="160"/>
      <c r="B667" s="161"/>
      <c r="C667" s="161"/>
      <c r="D667" s="162"/>
      <c r="E667" s="163"/>
      <c r="F667" s="163"/>
      <c r="G667" s="163"/>
      <c r="H667" s="163"/>
    </row>
    <row r="668" spans="1:8">
      <c r="A668" s="160"/>
      <c r="B668" s="161"/>
      <c r="C668" s="161"/>
      <c r="D668" s="162"/>
      <c r="E668" s="163"/>
      <c r="F668" s="163"/>
      <c r="G668" s="163"/>
      <c r="H668" s="163"/>
    </row>
    <row r="669" spans="1:8">
      <c r="A669" s="160"/>
      <c r="B669" s="161"/>
      <c r="C669" s="161"/>
      <c r="D669" s="162"/>
      <c r="E669" s="163"/>
      <c r="F669" s="163"/>
      <c r="G669" s="163"/>
      <c r="H669" s="163"/>
    </row>
    <row r="670" spans="1:8">
      <c r="A670" s="160"/>
      <c r="B670" s="161"/>
      <c r="C670" s="161"/>
      <c r="D670" s="162"/>
      <c r="E670" s="163"/>
      <c r="F670" s="163"/>
      <c r="G670" s="163"/>
      <c r="H670" s="163"/>
    </row>
    <row r="671" spans="1:8">
      <c r="A671" s="160"/>
      <c r="B671" s="161"/>
      <c r="C671" s="161"/>
      <c r="D671" s="162"/>
      <c r="E671" s="163"/>
      <c r="F671" s="163"/>
      <c r="G671" s="163"/>
      <c r="H671" s="163"/>
    </row>
    <row r="672" spans="1:8">
      <c r="A672" s="160"/>
      <c r="B672" s="161"/>
      <c r="C672" s="161"/>
      <c r="D672" s="162"/>
      <c r="E672" s="163"/>
      <c r="F672" s="163"/>
      <c r="G672" s="163"/>
      <c r="H672" s="163"/>
    </row>
    <row r="673" spans="1:8">
      <c r="A673" s="160"/>
      <c r="B673" s="161"/>
      <c r="C673" s="161"/>
      <c r="D673" s="162"/>
      <c r="E673" s="163"/>
      <c r="F673" s="163"/>
      <c r="G673" s="163"/>
      <c r="H673" s="163"/>
    </row>
    <row r="674" spans="1:8">
      <c r="A674" s="160"/>
      <c r="B674" s="161"/>
      <c r="C674" s="161"/>
      <c r="D674" s="162"/>
      <c r="E674" s="163"/>
      <c r="F674" s="163"/>
      <c r="G674" s="163"/>
      <c r="H674" s="163"/>
    </row>
    <row r="675" spans="1:8">
      <c r="A675" s="160"/>
      <c r="B675" s="161"/>
      <c r="C675" s="161"/>
      <c r="D675" s="162"/>
      <c r="E675" s="163"/>
      <c r="F675" s="163"/>
      <c r="G675" s="163"/>
      <c r="H675" s="163"/>
    </row>
    <row r="676" spans="1:8">
      <c r="A676" s="160"/>
      <c r="B676" s="161"/>
      <c r="C676" s="161"/>
      <c r="D676" s="162"/>
      <c r="E676" s="163"/>
      <c r="F676" s="163"/>
      <c r="G676" s="163"/>
      <c r="H676" s="163"/>
    </row>
    <row r="677" spans="1:8">
      <c r="A677" s="160"/>
      <c r="B677" s="161"/>
      <c r="C677" s="161"/>
      <c r="D677" s="162"/>
      <c r="E677" s="163"/>
      <c r="F677" s="163"/>
      <c r="G677" s="163"/>
      <c r="H677" s="163"/>
    </row>
    <row r="678" spans="1:8">
      <c r="A678" s="160"/>
      <c r="B678" s="161"/>
      <c r="C678" s="161"/>
      <c r="D678" s="162"/>
      <c r="E678" s="163"/>
      <c r="F678" s="163"/>
      <c r="G678" s="163"/>
      <c r="H678" s="163"/>
    </row>
    <row r="679" spans="1:8">
      <c r="A679" s="160"/>
      <c r="B679" s="161"/>
      <c r="C679" s="161"/>
      <c r="D679" s="162"/>
      <c r="E679" s="163"/>
      <c r="F679" s="163"/>
      <c r="G679" s="163"/>
      <c r="H679" s="163"/>
    </row>
    <row r="680" spans="1:8">
      <c r="A680" s="160"/>
      <c r="B680" s="161"/>
      <c r="C680" s="161"/>
      <c r="D680" s="162"/>
      <c r="E680" s="163"/>
      <c r="F680" s="163"/>
      <c r="G680" s="163"/>
      <c r="H680" s="163"/>
    </row>
    <row r="681" spans="1:8">
      <c r="A681" s="160"/>
      <c r="B681" s="161"/>
      <c r="C681" s="161"/>
      <c r="D681" s="162"/>
      <c r="E681" s="163"/>
      <c r="F681" s="163"/>
      <c r="G681" s="163"/>
      <c r="H681" s="163"/>
    </row>
    <row r="682" spans="1:8">
      <c r="A682" s="160"/>
      <c r="B682" s="161"/>
      <c r="C682" s="161"/>
      <c r="D682" s="162"/>
      <c r="E682" s="163"/>
      <c r="F682" s="163"/>
      <c r="G682" s="163"/>
      <c r="H682" s="163"/>
    </row>
    <row r="683" spans="1:8">
      <c r="A683" s="160"/>
      <c r="B683" s="161"/>
      <c r="C683" s="161"/>
      <c r="D683" s="162"/>
      <c r="E683" s="163"/>
      <c r="F683" s="163"/>
      <c r="G683" s="163"/>
      <c r="H683" s="163"/>
    </row>
    <row r="684" spans="1:8">
      <c r="A684" s="160"/>
      <c r="B684" s="161"/>
      <c r="C684" s="161"/>
      <c r="D684" s="162"/>
      <c r="E684" s="163"/>
      <c r="F684" s="163"/>
      <c r="G684" s="163"/>
      <c r="H684" s="163"/>
    </row>
    <row r="685" spans="1:8">
      <c r="A685" s="160"/>
      <c r="B685" s="161"/>
      <c r="C685" s="161"/>
      <c r="D685" s="162"/>
      <c r="E685" s="163"/>
      <c r="F685" s="163"/>
      <c r="G685" s="163"/>
      <c r="H685" s="163"/>
    </row>
    <row r="686" spans="1:8">
      <c r="A686" s="160"/>
      <c r="B686" s="161"/>
      <c r="C686" s="161"/>
      <c r="D686" s="162"/>
      <c r="E686" s="163"/>
      <c r="F686" s="163"/>
      <c r="G686" s="163"/>
      <c r="H686" s="163"/>
    </row>
    <row r="687" spans="1:8">
      <c r="A687" s="160"/>
      <c r="B687" s="161"/>
      <c r="C687" s="161"/>
      <c r="D687" s="162"/>
      <c r="E687" s="163"/>
      <c r="F687" s="163"/>
      <c r="G687" s="163"/>
      <c r="H687" s="163"/>
    </row>
    <row r="688" spans="1:8">
      <c r="A688" s="160"/>
      <c r="B688" s="161"/>
      <c r="C688" s="161"/>
      <c r="D688" s="162"/>
      <c r="E688" s="163"/>
      <c r="F688" s="163"/>
      <c r="G688" s="163"/>
      <c r="H688" s="163"/>
    </row>
    <row r="689" spans="1:8">
      <c r="A689" s="160"/>
      <c r="B689" s="161"/>
      <c r="C689" s="161"/>
      <c r="D689" s="162"/>
      <c r="E689" s="163"/>
      <c r="F689" s="163"/>
      <c r="G689" s="163"/>
      <c r="H689" s="163"/>
    </row>
    <row r="690" spans="1:8">
      <c r="A690" s="160"/>
      <c r="B690" s="161"/>
      <c r="C690" s="161"/>
      <c r="D690" s="162"/>
      <c r="E690" s="163"/>
      <c r="F690" s="163"/>
      <c r="G690" s="163"/>
      <c r="H690" s="163"/>
    </row>
    <row r="691" spans="1:8">
      <c r="A691" s="160"/>
      <c r="B691" s="161"/>
      <c r="C691" s="161"/>
      <c r="D691" s="162"/>
      <c r="E691" s="163"/>
      <c r="F691" s="163"/>
      <c r="G691" s="163"/>
      <c r="H691" s="163"/>
    </row>
    <row r="692" spans="1:8">
      <c r="A692" s="160"/>
      <c r="B692" s="161"/>
      <c r="C692" s="161"/>
      <c r="D692" s="162"/>
      <c r="E692" s="163"/>
      <c r="F692" s="163"/>
      <c r="G692" s="163"/>
      <c r="H692" s="163"/>
    </row>
    <row r="693" spans="1:8">
      <c r="A693" s="160"/>
      <c r="B693" s="161"/>
      <c r="C693" s="161"/>
      <c r="D693" s="162"/>
      <c r="E693" s="163"/>
      <c r="F693" s="163"/>
      <c r="G693" s="163"/>
      <c r="H693" s="163"/>
    </row>
    <row r="694" spans="1:8">
      <c r="A694" s="160"/>
      <c r="B694" s="161"/>
      <c r="C694" s="161"/>
      <c r="D694" s="162"/>
      <c r="E694" s="163"/>
      <c r="F694" s="163"/>
      <c r="G694" s="163"/>
      <c r="H694" s="163"/>
    </row>
    <row r="695" spans="1:8">
      <c r="A695" s="160"/>
      <c r="B695" s="161"/>
      <c r="C695" s="161"/>
      <c r="D695" s="162"/>
      <c r="E695" s="163"/>
      <c r="F695" s="163"/>
      <c r="G695" s="163"/>
      <c r="H695" s="163"/>
    </row>
    <row r="696" spans="1:8">
      <c r="A696" s="160"/>
      <c r="B696" s="161"/>
      <c r="C696" s="161"/>
      <c r="D696" s="162"/>
      <c r="E696" s="163"/>
      <c r="F696" s="163"/>
      <c r="G696" s="163"/>
      <c r="H696" s="163"/>
    </row>
    <row r="697" spans="1:8">
      <c r="A697" s="160"/>
      <c r="B697" s="161"/>
      <c r="C697" s="161"/>
      <c r="D697" s="162"/>
      <c r="E697" s="163"/>
      <c r="F697" s="163"/>
      <c r="G697" s="163"/>
      <c r="H697" s="163"/>
    </row>
    <row r="698" spans="1:8">
      <c r="A698" s="160"/>
      <c r="B698" s="161"/>
      <c r="C698" s="161"/>
      <c r="D698" s="162"/>
      <c r="E698" s="163"/>
      <c r="F698" s="163"/>
      <c r="G698" s="163"/>
      <c r="H698" s="163"/>
    </row>
    <row r="699" spans="1:8">
      <c r="A699" s="160"/>
      <c r="B699" s="161"/>
      <c r="C699" s="161"/>
      <c r="D699" s="162"/>
      <c r="E699" s="163"/>
      <c r="F699" s="163"/>
      <c r="G699" s="163"/>
      <c r="H699" s="163"/>
    </row>
    <row r="700" spans="1:8">
      <c r="A700" s="160"/>
      <c r="B700" s="161"/>
      <c r="C700" s="161"/>
      <c r="D700" s="162"/>
      <c r="E700" s="163"/>
      <c r="F700" s="163"/>
      <c r="G700" s="163"/>
      <c r="H700" s="163"/>
    </row>
    <row r="701" spans="1:8">
      <c r="A701" s="160"/>
      <c r="B701" s="161"/>
      <c r="C701" s="161"/>
      <c r="D701" s="162"/>
      <c r="E701" s="163"/>
      <c r="F701" s="163"/>
      <c r="G701" s="163"/>
      <c r="H701" s="163"/>
    </row>
    <row r="702" spans="1:8">
      <c r="A702" s="160"/>
      <c r="B702" s="161"/>
      <c r="C702" s="161"/>
      <c r="D702" s="162"/>
      <c r="E702" s="163"/>
      <c r="F702" s="163"/>
      <c r="G702" s="163"/>
      <c r="H702" s="163"/>
    </row>
    <row r="703" spans="1:8">
      <c r="A703" s="160"/>
      <c r="B703" s="161"/>
      <c r="C703" s="161"/>
      <c r="D703" s="162"/>
      <c r="E703" s="163"/>
      <c r="F703" s="163"/>
      <c r="G703" s="163"/>
      <c r="H703" s="163"/>
    </row>
    <row r="704" spans="1:8">
      <c r="A704" s="160"/>
      <c r="B704" s="161"/>
      <c r="C704" s="161"/>
      <c r="D704" s="162"/>
      <c r="E704" s="163"/>
      <c r="F704" s="163"/>
      <c r="G704" s="163"/>
      <c r="H704" s="163"/>
    </row>
    <row r="705" spans="1:8">
      <c r="A705" s="160"/>
      <c r="B705" s="161"/>
      <c r="C705" s="161"/>
      <c r="D705" s="162"/>
      <c r="E705" s="163"/>
      <c r="F705" s="163"/>
      <c r="G705" s="163"/>
      <c r="H705" s="163"/>
    </row>
    <row r="706" spans="1:8">
      <c r="A706" s="160"/>
      <c r="B706" s="161"/>
      <c r="C706" s="161"/>
      <c r="D706" s="162"/>
      <c r="E706" s="163"/>
      <c r="F706" s="163"/>
      <c r="G706" s="163"/>
      <c r="H706" s="163"/>
    </row>
    <row r="707" spans="1:8">
      <c r="A707" s="160"/>
      <c r="B707" s="161"/>
      <c r="C707" s="161"/>
      <c r="D707" s="162"/>
      <c r="E707" s="163"/>
      <c r="F707" s="163"/>
      <c r="G707" s="163"/>
      <c r="H707" s="163"/>
    </row>
    <row r="708" spans="1:8">
      <c r="A708" s="160"/>
      <c r="B708" s="161"/>
      <c r="C708" s="161"/>
      <c r="D708" s="162"/>
      <c r="E708" s="163"/>
      <c r="F708" s="163"/>
      <c r="G708" s="163"/>
      <c r="H708" s="163"/>
    </row>
    <row r="709" spans="1:8">
      <c r="A709" s="160"/>
      <c r="B709" s="161"/>
      <c r="C709" s="161"/>
      <c r="D709" s="162"/>
      <c r="E709" s="163"/>
      <c r="F709" s="163"/>
      <c r="G709" s="163"/>
      <c r="H709" s="163"/>
    </row>
    <row r="710" spans="1:8">
      <c r="A710" s="160"/>
      <c r="B710" s="161"/>
      <c r="C710" s="161"/>
      <c r="D710" s="162"/>
      <c r="E710" s="163"/>
      <c r="F710" s="163"/>
      <c r="G710" s="163"/>
      <c r="H710" s="163"/>
    </row>
    <row r="711" spans="1:8">
      <c r="A711" s="160"/>
      <c r="B711" s="161"/>
      <c r="C711" s="161"/>
      <c r="D711" s="162"/>
      <c r="E711" s="163"/>
      <c r="F711" s="163"/>
      <c r="G711" s="163"/>
      <c r="H711" s="163"/>
    </row>
    <row r="712" spans="1:8">
      <c r="A712" s="160"/>
      <c r="B712" s="161"/>
      <c r="C712" s="161"/>
      <c r="D712" s="162"/>
      <c r="E712" s="163"/>
      <c r="F712" s="163"/>
      <c r="G712" s="163"/>
      <c r="H712" s="163"/>
    </row>
    <row r="713" spans="1:8">
      <c r="A713" s="160"/>
      <c r="B713" s="161"/>
      <c r="C713" s="161"/>
      <c r="D713" s="162"/>
      <c r="E713" s="163"/>
      <c r="F713" s="163"/>
      <c r="G713" s="163"/>
      <c r="H713" s="163"/>
    </row>
    <row r="714" spans="1:8">
      <c r="A714" s="160"/>
      <c r="B714" s="161"/>
      <c r="C714" s="161"/>
      <c r="D714" s="162"/>
      <c r="E714" s="163"/>
      <c r="F714" s="163"/>
      <c r="G714" s="163"/>
      <c r="H714" s="163"/>
    </row>
    <row r="715" spans="1:8">
      <c r="A715" s="160"/>
      <c r="B715" s="161"/>
      <c r="C715" s="161"/>
      <c r="D715" s="162"/>
      <c r="E715" s="163"/>
      <c r="F715" s="163"/>
      <c r="G715" s="163"/>
      <c r="H715" s="163"/>
    </row>
    <row r="716" spans="1:8">
      <c r="A716" s="160"/>
      <c r="B716" s="161"/>
      <c r="C716" s="161"/>
      <c r="D716" s="162"/>
      <c r="E716" s="163"/>
      <c r="F716" s="163"/>
      <c r="G716" s="163"/>
      <c r="H716" s="163"/>
    </row>
    <row r="717" spans="1:8">
      <c r="A717" s="160"/>
      <c r="B717" s="161"/>
      <c r="C717" s="161"/>
      <c r="D717" s="162"/>
      <c r="E717" s="163"/>
      <c r="F717" s="163"/>
      <c r="G717" s="163"/>
      <c r="H717" s="163"/>
    </row>
    <row r="718" spans="1:8">
      <c r="A718" s="160"/>
      <c r="B718" s="161"/>
      <c r="C718" s="161"/>
      <c r="D718" s="162"/>
      <c r="E718" s="163"/>
      <c r="F718" s="163"/>
      <c r="G718" s="163"/>
      <c r="H718" s="163"/>
    </row>
    <row r="719" spans="1:8">
      <c r="A719" s="160"/>
      <c r="B719" s="161"/>
      <c r="C719" s="161"/>
      <c r="D719" s="162"/>
      <c r="E719" s="163"/>
      <c r="F719" s="163"/>
      <c r="G719" s="163"/>
      <c r="H719" s="163"/>
    </row>
    <row r="720" spans="1:8">
      <c r="A720" s="160"/>
      <c r="B720" s="161"/>
      <c r="C720" s="161"/>
      <c r="D720" s="162"/>
      <c r="E720" s="163"/>
      <c r="F720" s="163"/>
      <c r="G720" s="163"/>
      <c r="H720" s="163"/>
    </row>
    <row r="721" spans="1:8">
      <c r="A721" s="160"/>
      <c r="B721" s="161"/>
      <c r="C721" s="161"/>
      <c r="D721" s="162"/>
      <c r="E721" s="163"/>
      <c r="F721" s="163"/>
      <c r="G721" s="163"/>
      <c r="H721" s="163"/>
    </row>
    <row r="722" spans="1:8">
      <c r="A722" s="160"/>
      <c r="B722" s="161"/>
      <c r="C722" s="161"/>
      <c r="D722" s="162"/>
      <c r="E722" s="163"/>
      <c r="F722" s="163"/>
      <c r="G722" s="163"/>
      <c r="H722" s="163"/>
    </row>
    <row r="723" spans="1:8">
      <c r="A723" s="160"/>
      <c r="B723" s="161"/>
      <c r="C723" s="161"/>
      <c r="D723" s="162"/>
      <c r="E723" s="163"/>
      <c r="F723" s="163"/>
      <c r="G723" s="163"/>
      <c r="H723" s="163"/>
    </row>
    <row r="724" spans="1:8">
      <c r="A724" s="160"/>
      <c r="B724" s="161"/>
      <c r="C724" s="161"/>
      <c r="D724" s="162"/>
      <c r="E724" s="163"/>
      <c r="F724" s="163"/>
      <c r="G724" s="163"/>
      <c r="H724" s="163"/>
    </row>
    <row r="725" spans="1:8">
      <c r="A725" s="160"/>
      <c r="B725" s="161"/>
      <c r="C725" s="161"/>
      <c r="D725" s="162"/>
      <c r="E725" s="163"/>
      <c r="F725" s="163"/>
      <c r="G725" s="163"/>
      <c r="H725" s="163"/>
    </row>
    <row r="726" spans="1:8">
      <c r="A726" s="160"/>
      <c r="B726" s="161"/>
      <c r="C726" s="161"/>
      <c r="D726" s="162"/>
      <c r="E726" s="163"/>
      <c r="F726" s="163"/>
      <c r="G726" s="163"/>
      <c r="H726" s="163"/>
    </row>
    <row r="727" spans="1:8">
      <c r="A727" s="160"/>
      <c r="B727" s="161"/>
      <c r="C727" s="161"/>
      <c r="D727" s="162"/>
      <c r="E727" s="163"/>
      <c r="F727" s="163"/>
      <c r="G727" s="163"/>
      <c r="H727" s="163"/>
    </row>
    <row r="728" spans="1:8">
      <c r="A728" s="160"/>
      <c r="B728" s="161"/>
      <c r="C728" s="161"/>
      <c r="D728" s="162"/>
      <c r="E728" s="163"/>
      <c r="F728" s="163"/>
      <c r="G728" s="163"/>
      <c r="H728" s="163"/>
    </row>
    <row r="729" spans="1:8">
      <c r="A729" s="160"/>
      <c r="B729" s="161"/>
      <c r="C729" s="161"/>
      <c r="D729" s="162"/>
      <c r="E729" s="163"/>
      <c r="F729" s="163"/>
      <c r="G729" s="163"/>
      <c r="H729" s="163"/>
    </row>
    <row r="730" spans="1:8">
      <c r="A730" s="160"/>
      <c r="B730" s="161"/>
      <c r="C730" s="161"/>
      <c r="D730" s="162"/>
      <c r="E730" s="163"/>
      <c r="F730" s="163"/>
      <c r="G730" s="163"/>
      <c r="H730" s="163"/>
    </row>
    <row r="731" spans="1:8">
      <c r="A731" s="160"/>
      <c r="B731" s="161"/>
      <c r="C731" s="161"/>
      <c r="D731" s="162"/>
      <c r="E731" s="163"/>
      <c r="F731" s="163"/>
      <c r="G731" s="163"/>
      <c r="H731" s="163"/>
    </row>
    <row r="732" spans="1:8">
      <c r="A732" s="160"/>
      <c r="B732" s="161"/>
      <c r="C732" s="161"/>
      <c r="D732" s="162"/>
      <c r="E732" s="163"/>
      <c r="F732" s="163"/>
      <c r="G732" s="163"/>
      <c r="H732" s="163"/>
    </row>
    <row r="733" spans="1:8">
      <c r="A733" s="160"/>
      <c r="B733" s="161"/>
      <c r="C733" s="161"/>
      <c r="D733" s="162"/>
      <c r="E733" s="163"/>
      <c r="F733" s="163"/>
      <c r="G733" s="163"/>
      <c r="H733" s="163"/>
    </row>
    <row r="734" spans="1:8">
      <c r="A734" s="160"/>
      <c r="B734" s="161"/>
      <c r="C734" s="161"/>
      <c r="D734" s="162"/>
      <c r="E734" s="163"/>
      <c r="F734" s="163"/>
      <c r="G734" s="163"/>
      <c r="H734" s="163"/>
    </row>
    <row r="735" spans="1:8">
      <c r="A735" s="160"/>
      <c r="B735" s="161"/>
      <c r="C735" s="161"/>
      <c r="D735" s="162"/>
      <c r="E735" s="163"/>
      <c r="F735" s="163"/>
      <c r="G735" s="163"/>
      <c r="H735" s="163"/>
    </row>
    <row r="736" spans="1:8">
      <c r="A736" s="160"/>
      <c r="B736" s="161"/>
      <c r="C736" s="161"/>
      <c r="D736" s="162"/>
      <c r="E736" s="163"/>
      <c r="F736" s="163"/>
      <c r="G736" s="163"/>
      <c r="H736" s="163"/>
    </row>
    <row r="737" spans="1:8">
      <c r="A737" s="160"/>
      <c r="B737" s="161"/>
      <c r="C737" s="161"/>
      <c r="D737" s="162"/>
      <c r="E737" s="163"/>
      <c r="F737" s="163"/>
      <c r="G737" s="163"/>
      <c r="H737" s="163"/>
    </row>
    <row r="738" spans="1:8">
      <c r="A738" s="160"/>
      <c r="B738" s="161"/>
      <c r="C738" s="161"/>
      <c r="D738" s="162"/>
      <c r="E738" s="163"/>
      <c r="F738" s="163"/>
      <c r="G738" s="163"/>
      <c r="H738" s="163"/>
    </row>
    <row r="739" spans="1:8">
      <c r="A739" s="160"/>
      <c r="B739" s="161"/>
      <c r="C739" s="161"/>
      <c r="D739" s="162"/>
      <c r="E739" s="163"/>
      <c r="F739" s="163"/>
      <c r="G739" s="163"/>
      <c r="H739" s="163"/>
    </row>
    <row r="740" spans="1:8">
      <c r="A740" s="160"/>
      <c r="B740" s="161"/>
      <c r="C740" s="161"/>
      <c r="D740" s="162"/>
      <c r="E740" s="163"/>
      <c r="F740" s="163"/>
      <c r="G740" s="163"/>
      <c r="H740" s="163"/>
    </row>
    <row r="741" spans="1:8">
      <c r="A741" s="160"/>
      <c r="B741" s="161"/>
      <c r="C741" s="161"/>
      <c r="D741" s="162"/>
      <c r="E741" s="163"/>
      <c r="F741" s="163"/>
      <c r="G741" s="163"/>
      <c r="H741" s="163"/>
    </row>
    <row r="742" spans="1:8">
      <c r="A742" s="160"/>
      <c r="B742" s="161"/>
      <c r="C742" s="161"/>
      <c r="D742" s="162"/>
      <c r="E742" s="163"/>
      <c r="F742" s="163"/>
      <c r="G742" s="163"/>
      <c r="H742" s="163"/>
    </row>
    <row r="743" spans="1:8">
      <c r="A743" s="160"/>
      <c r="B743" s="161"/>
      <c r="C743" s="161"/>
      <c r="D743" s="162"/>
      <c r="E743" s="163"/>
      <c r="F743" s="163"/>
      <c r="G743" s="163"/>
      <c r="H743" s="163"/>
    </row>
    <row r="744" spans="1:8">
      <c r="A744" s="160"/>
      <c r="B744" s="161"/>
      <c r="C744" s="161"/>
      <c r="D744" s="162"/>
      <c r="E744" s="163"/>
      <c r="F744" s="163"/>
      <c r="G744" s="163"/>
      <c r="H744" s="163"/>
    </row>
    <row r="745" spans="1:8">
      <c r="A745" s="160"/>
      <c r="B745" s="161"/>
      <c r="C745" s="161"/>
      <c r="D745" s="162"/>
      <c r="E745" s="163"/>
      <c r="F745" s="163"/>
      <c r="G745" s="163"/>
      <c r="H745" s="163"/>
    </row>
    <row r="746" spans="1:8">
      <c r="A746" s="160"/>
      <c r="B746" s="161"/>
      <c r="C746" s="161"/>
      <c r="D746" s="162"/>
      <c r="E746" s="163"/>
      <c r="F746" s="163"/>
      <c r="G746" s="163"/>
      <c r="H746" s="163"/>
    </row>
    <row r="747" spans="1:8">
      <c r="A747" s="160"/>
      <c r="B747" s="161"/>
      <c r="C747" s="161"/>
      <c r="D747" s="162"/>
      <c r="E747" s="163"/>
      <c r="F747" s="163"/>
      <c r="G747" s="163"/>
      <c r="H747" s="163"/>
    </row>
    <row r="748" spans="1:8">
      <c r="A748" s="160"/>
      <c r="B748" s="161"/>
      <c r="C748" s="161"/>
      <c r="D748" s="162"/>
      <c r="E748" s="163"/>
      <c r="F748" s="163"/>
      <c r="G748" s="163"/>
      <c r="H748" s="163"/>
    </row>
    <row r="749" spans="1:8">
      <c r="A749" s="160"/>
      <c r="B749" s="161"/>
      <c r="C749" s="161"/>
      <c r="D749" s="162"/>
      <c r="E749" s="163"/>
      <c r="F749" s="163"/>
      <c r="G749" s="163"/>
      <c r="H749" s="163"/>
    </row>
    <row r="750" spans="1:8">
      <c r="A750" s="160"/>
      <c r="B750" s="161"/>
      <c r="C750" s="161"/>
      <c r="D750" s="162"/>
      <c r="E750" s="163"/>
      <c r="F750" s="163"/>
      <c r="G750" s="163"/>
      <c r="H750" s="163"/>
    </row>
    <row r="751" spans="1:8">
      <c r="A751" s="160"/>
      <c r="B751" s="161"/>
      <c r="C751" s="161"/>
      <c r="D751" s="162"/>
      <c r="E751" s="163"/>
      <c r="F751" s="163"/>
      <c r="G751" s="163"/>
      <c r="H751" s="163"/>
    </row>
    <row r="752" spans="1:8">
      <c r="A752" s="160"/>
      <c r="B752" s="161"/>
      <c r="C752" s="161"/>
      <c r="D752" s="162"/>
      <c r="E752" s="163"/>
      <c r="F752" s="163"/>
      <c r="G752" s="163"/>
      <c r="H752" s="163"/>
    </row>
    <row r="753" spans="1:8">
      <c r="A753" s="160"/>
      <c r="B753" s="161"/>
      <c r="C753" s="161"/>
      <c r="D753" s="162"/>
      <c r="E753" s="163"/>
      <c r="F753" s="163"/>
      <c r="G753" s="163"/>
      <c r="H753" s="163"/>
    </row>
    <row r="754" spans="1:8">
      <c r="A754" s="160"/>
      <c r="B754" s="161"/>
      <c r="C754" s="161"/>
      <c r="D754" s="162"/>
      <c r="E754" s="163"/>
      <c r="F754" s="163"/>
      <c r="G754" s="163"/>
      <c r="H754" s="163"/>
    </row>
    <row r="755" spans="1:8">
      <c r="A755" s="160"/>
      <c r="B755" s="161"/>
      <c r="C755" s="161"/>
      <c r="D755" s="162"/>
      <c r="E755" s="163"/>
      <c r="F755" s="163"/>
      <c r="G755" s="163"/>
      <c r="H755" s="163"/>
    </row>
    <row r="756" spans="1:8">
      <c r="A756" s="160"/>
      <c r="B756" s="161"/>
      <c r="C756" s="161"/>
      <c r="D756" s="162"/>
      <c r="E756" s="163"/>
      <c r="F756" s="163"/>
      <c r="G756" s="163"/>
      <c r="H756" s="163"/>
    </row>
    <row r="757" spans="1:8">
      <c r="A757" s="160"/>
      <c r="B757" s="161"/>
      <c r="C757" s="161"/>
      <c r="D757" s="162"/>
      <c r="E757" s="163"/>
      <c r="F757" s="163"/>
      <c r="G757" s="163"/>
      <c r="H757" s="163"/>
    </row>
    <row r="758" spans="1:8">
      <c r="A758" s="160"/>
      <c r="B758" s="161"/>
      <c r="C758" s="161"/>
      <c r="D758" s="162"/>
      <c r="E758" s="163"/>
      <c r="F758" s="163"/>
      <c r="G758" s="163"/>
      <c r="H758" s="163"/>
    </row>
    <row r="759" spans="1:8">
      <c r="A759" s="160"/>
      <c r="B759" s="161"/>
      <c r="C759" s="161"/>
      <c r="D759" s="162"/>
      <c r="E759" s="163"/>
      <c r="F759" s="163"/>
      <c r="G759" s="163"/>
      <c r="H759" s="163"/>
    </row>
    <row r="760" spans="1:8">
      <c r="A760" s="160"/>
      <c r="B760" s="161"/>
      <c r="C760" s="161"/>
      <c r="D760" s="162"/>
      <c r="E760" s="163"/>
      <c r="F760" s="163"/>
      <c r="G760" s="163"/>
      <c r="H760" s="163"/>
    </row>
    <row r="761" spans="1:8">
      <c r="A761" s="160"/>
      <c r="B761" s="161"/>
      <c r="C761" s="161"/>
      <c r="D761" s="162"/>
      <c r="E761" s="163"/>
      <c r="F761" s="163"/>
      <c r="G761" s="163"/>
      <c r="H761" s="163"/>
    </row>
    <row r="762" spans="1:8">
      <c r="A762" s="160"/>
      <c r="B762" s="161"/>
      <c r="C762" s="161"/>
      <c r="D762" s="162"/>
      <c r="E762" s="163"/>
      <c r="F762" s="163"/>
      <c r="G762" s="163"/>
      <c r="H762" s="163"/>
    </row>
    <row r="763" spans="1:8">
      <c r="A763" s="160"/>
      <c r="B763" s="161"/>
      <c r="C763" s="161"/>
      <c r="D763" s="162"/>
      <c r="E763" s="163"/>
      <c r="F763" s="163"/>
      <c r="G763" s="163"/>
      <c r="H763" s="163"/>
    </row>
    <row r="764" spans="1:8">
      <c r="A764" s="160"/>
      <c r="B764" s="161"/>
      <c r="C764" s="161"/>
      <c r="D764" s="162"/>
      <c r="E764" s="163"/>
      <c r="F764" s="163"/>
      <c r="G764" s="163"/>
      <c r="H764" s="163"/>
    </row>
    <row r="765" spans="1:8">
      <c r="A765" s="160"/>
      <c r="B765" s="161"/>
      <c r="C765" s="161"/>
      <c r="D765" s="162"/>
      <c r="E765" s="163"/>
      <c r="F765" s="163"/>
      <c r="G765" s="163"/>
      <c r="H765" s="163"/>
    </row>
    <row r="766" spans="1:8">
      <c r="A766" s="160"/>
      <c r="B766" s="161"/>
      <c r="C766" s="161"/>
      <c r="D766" s="162"/>
      <c r="E766" s="163"/>
      <c r="F766" s="163"/>
      <c r="G766" s="163"/>
      <c r="H766" s="163"/>
    </row>
    <row r="767" spans="1:8">
      <c r="A767" s="160"/>
      <c r="B767" s="161"/>
      <c r="C767" s="161"/>
      <c r="D767" s="162"/>
      <c r="E767" s="163"/>
      <c r="F767" s="163"/>
      <c r="G767" s="163"/>
      <c r="H767" s="163"/>
    </row>
    <row r="768" spans="1:8">
      <c r="A768" s="160"/>
      <c r="B768" s="161"/>
      <c r="C768" s="161"/>
      <c r="D768" s="162"/>
      <c r="E768" s="163"/>
      <c r="F768" s="163"/>
      <c r="G768" s="163"/>
      <c r="H768" s="163"/>
    </row>
    <row r="769" spans="1:8">
      <c r="A769" s="160"/>
      <c r="B769" s="161"/>
      <c r="C769" s="161"/>
      <c r="D769" s="162"/>
      <c r="E769" s="163"/>
      <c r="F769" s="163"/>
      <c r="G769" s="163"/>
      <c r="H769" s="163"/>
    </row>
    <row r="770" spans="1:8">
      <c r="A770" s="160"/>
      <c r="B770" s="161"/>
      <c r="C770" s="161"/>
      <c r="D770" s="162"/>
      <c r="E770" s="163"/>
      <c r="F770" s="163"/>
      <c r="G770" s="163"/>
      <c r="H770" s="163"/>
    </row>
    <row r="771" spans="1:8">
      <c r="A771" s="160"/>
      <c r="B771" s="161"/>
      <c r="C771" s="161"/>
      <c r="D771" s="162"/>
      <c r="E771" s="163"/>
      <c r="F771" s="163"/>
      <c r="G771" s="163"/>
      <c r="H771" s="163"/>
    </row>
    <row r="772" spans="1:8">
      <c r="A772" s="160"/>
      <c r="B772" s="161"/>
      <c r="C772" s="161"/>
      <c r="D772" s="162"/>
      <c r="E772" s="163"/>
      <c r="F772" s="163"/>
      <c r="G772" s="163"/>
      <c r="H772" s="163"/>
    </row>
    <row r="773" spans="1:8">
      <c r="A773" s="160"/>
      <c r="B773" s="161"/>
      <c r="C773" s="161"/>
      <c r="D773" s="162"/>
      <c r="E773" s="163"/>
      <c r="F773" s="163"/>
      <c r="G773" s="163"/>
      <c r="H773" s="163"/>
    </row>
    <row r="774" spans="1:8">
      <c r="A774" s="160"/>
      <c r="B774" s="161"/>
      <c r="C774" s="161"/>
      <c r="D774" s="162"/>
      <c r="E774" s="163"/>
      <c r="F774" s="163"/>
      <c r="G774" s="163"/>
      <c r="H774" s="163"/>
    </row>
    <row r="775" spans="1:8">
      <c r="A775" s="160"/>
      <c r="B775" s="161"/>
      <c r="C775" s="161"/>
      <c r="D775" s="162"/>
      <c r="E775" s="163"/>
      <c r="F775" s="163"/>
      <c r="G775" s="163"/>
      <c r="H775" s="163"/>
    </row>
    <row r="776" spans="1:8">
      <c r="A776" s="160"/>
      <c r="B776" s="161"/>
      <c r="C776" s="161"/>
      <c r="D776" s="162"/>
      <c r="E776" s="163"/>
      <c r="F776" s="163"/>
      <c r="G776" s="163"/>
      <c r="H776" s="163"/>
    </row>
    <row r="777" spans="1:8">
      <c r="A777" s="160"/>
      <c r="B777" s="161"/>
      <c r="C777" s="161"/>
      <c r="D777" s="162"/>
      <c r="E777" s="163"/>
      <c r="F777" s="163"/>
      <c r="G777" s="163"/>
      <c r="H777" s="163"/>
    </row>
    <row r="778" spans="1:8">
      <c r="A778" s="160"/>
      <c r="B778" s="161"/>
      <c r="C778" s="161"/>
      <c r="D778" s="162"/>
      <c r="E778" s="163"/>
      <c r="F778" s="163"/>
      <c r="G778" s="163"/>
      <c r="H778" s="163"/>
    </row>
    <row r="779" spans="1:8">
      <c r="A779" s="160"/>
      <c r="B779" s="161"/>
      <c r="C779" s="161"/>
      <c r="D779" s="162"/>
      <c r="E779" s="163"/>
      <c r="F779" s="163"/>
      <c r="G779" s="163"/>
      <c r="H779" s="163"/>
    </row>
    <row r="780" spans="1:8">
      <c r="A780" s="160"/>
      <c r="B780" s="161"/>
      <c r="C780" s="161"/>
      <c r="D780" s="162"/>
      <c r="E780" s="163"/>
      <c r="F780" s="163"/>
      <c r="G780" s="163"/>
      <c r="H780" s="163"/>
    </row>
    <row r="781" spans="1:8">
      <c r="A781" s="160"/>
      <c r="B781" s="161"/>
      <c r="C781" s="161"/>
      <c r="D781" s="162"/>
      <c r="E781" s="163"/>
      <c r="F781" s="163"/>
      <c r="G781" s="163"/>
      <c r="H781" s="163"/>
    </row>
    <row r="782" spans="1:8">
      <c r="A782" s="160"/>
      <c r="B782" s="161"/>
      <c r="C782" s="161"/>
      <c r="D782" s="162"/>
      <c r="E782" s="163"/>
      <c r="F782" s="163"/>
      <c r="G782" s="163"/>
      <c r="H782" s="163"/>
    </row>
    <row r="783" spans="1:8">
      <c r="A783" s="160"/>
      <c r="B783" s="161"/>
      <c r="C783" s="161"/>
      <c r="D783" s="162"/>
      <c r="E783" s="163"/>
      <c r="F783" s="163"/>
      <c r="G783" s="163"/>
      <c r="H783" s="163"/>
    </row>
    <row r="784" spans="1:8">
      <c r="A784" s="160"/>
      <c r="B784" s="161"/>
      <c r="C784" s="161"/>
      <c r="D784" s="162"/>
      <c r="E784" s="163"/>
      <c r="F784" s="163"/>
      <c r="G784" s="163"/>
      <c r="H784" s="163"/>
    </row>
    <row r="785" spans="1:8">
      <c r="A785" s="160"/>
      <c r="B785" s="161"/>
      <c r="C785" s="161"/>
      <c r="D785" s="162"/>
      <c r="E785" s="163"/>
      <c r="F785" s="163"/>
      <c r="G785" s="163"/>
      <c r="H785" s="163"/>
    </row>
    <row r="786" spans="1:8">
      <c r="A786" s="160"/>
      <c r="B786" s="161"/>
      <c r="C786" s="161"/>
      <c r="D786" s="162"/>
      <c r="E786" s="163"/>
      <c r="F786" s="163"/>
      <c r="G786" s="163"/>
      <c r="H786" s="163"/>
    </row>
    <row r="787" spans="1:8">
      <c r="A787" s="160"/>
      <c r="B787" s="161"/>
      <c r="C787" s="161"/>
      <c r="D787" s="162"/>
      <c r="E787" s="163"/>
      <c r="F787" s="163"/>
      <c r="G787" s="163"/>
      <c r="H787" s="163"/>
    </row>
    <row r="788" spans="1:8">
      <c r="A788" s="160"/>
      <c r="B788" s="161"/>
      <c r="C788" s="161"/>
      <c r="D788" s="162"/>
      <c r="E788" s="163"/>
      <c r="F788" s="163"/>
      <c r="G788" s="163"/>
      <c r="H788" s="163"/>
    </row>
    <row r="789" spans="1:8">
      <c r="A789" s="160"/>
      <c r="B789" s="161"/>
      <c r="C789" s="161"/>
      <c r="D789" s="162"/>
      <c r="E789" s="163"/>
      <c r="F789" s="163"/>
      <c r="G789" s="163"/>
      <c r="H789" s="163"/>
    </row>
    <row r="790" spans="1:8">
      <c r="A790" s="160"/>
      <c r="B790" s="161"/>
      <c r="C790" s="161"/>
      <c r="D790" s="162"/>
      <c r="E790" s="163"/>
      <c r="F790" s="163"/>
      <c r="G790" s="163"/>
      <c r="H790" s="163"/>
    </row>
    <row r="791" spans="1:8">
      <c r="A791" s="160"/>
      <c r="B791" s="161"/>
      <c r="C791" s="161"/>
      <c r="D791" s="162"/>
      <c r="E791" s="163"/>
      <c r="F791" s="163"/>
      <c r="G791" s="163"/>
      <c r="H791" s="163"/>
    </row>
    <row r="792" spans="1:8">
      <c r="A792" s="160"/>
      <c r="B792" s="161"/>
      <c r="C792" s="161"/>
      <c r="D792" s="162"/>
      <c r="E792" s="163"/>
      <c r="F792" s="163"/>
      <c r="G792" s="163"/>
      <c r="H792" s="163"/>
    </row>
    <row r="793" spans="1:8">
      <c r="A793" s="160"/>
      <c r="B793" s="161"/>
      <c r="C793" s="161"/>
      <c r="D793" s="162"/>
      <c r="E793" s="163"/>
      <c r="F793" s="163"/>
      <c r="G793" s="163"/>
      <c r="H793" s="163"/>
    </row>
    <row r="794" spans="1:8">
      <c r="A794" s="160"/>
      <c r="B794" s="161"/>
      <c r="C794" s="161"/>
      <c r="D794" s="162"/>
      <c r="E794" s="163"/>
      <c r="F794" s="163"/>
      <c r="G794" s="163"/>
      <c r="H794" s="163"/>
    </row>
    <row r="795" spans="1:8">
      <c r="A795" s="160"/>
      <c r="B795" s="161"/>
      <c r="C795" s="161"/>
      <c r="D795" s="162"/>
      <c r="E795" s="163"/>
      <c r="F795" s="163"/>
      <c r="G795" s="163"/>
      <c r="H795" s="163"/>
    </row>
    <row r="796" spans="1:8">
      <c r="A796" s="160"/>
      <c r="B796" s="161"/>
      <c r="C796" s="161"/>
      <c r="D796" s="162"/>
      <c r="E796" s="163"/>
      <c r="F796" s="163"/>
      <c r="G796" s="163"/>
      <c r="H796" s="163"/>
    </row>
    <row r="797" spans="1:8">
      <c r="A797" s="160"/>
      <c r="B797" s="161"/>
      <c r="C797" s="161"/>
      <c r="D797" s="162"/>
      <c r="E797" s="163"/>
      <c r="F797" s="163"/>
      <c r="G797" s="163"/>
      <c r="H797" s="163"/>
    </row>
    <row r="798" spans="1:8">
      <c r="A798" s="160"/>
      <c r="B798" s="161"/>
      <c r="C798" s="161"/>
      <c r="D798" s="162"/>
      <c r="E798" s="163"/>
      <c r="F798" s="163"/>
      <c r="G798" s="163"/>
      <c r="H798" s="163"/>
    </row>
    <row r="799" spans="1:8">
      <c r="A799" s="160"/>
      <c r="B799" s="161"/>
      <c r="C799" s="161"/>
      <c r="D799" s="162"/>
      <c r="E799" s="163"/>
      <c r="F799" s="163"/>
      <c r="G799" s="163"/>
      <c r="H799" s="163"/>
    </row>
    <row r="800" spans="1:8">
      <c r="A800" s="160"/>
      <c r="B800" s="161"/>
      <c r="C800" s="161"/>
      <c r="D800" s="162"/>
      <c r="E800" s="163"/>
      <c r="F800" s="163"/>
      <c r="G800" s="163"/>
      <c r="H800" s="163"/>
    </row>
    <row r="801" spans="1:8">
      <c r="A801" s="160"/>
      <c r="B801" s="161"/>
      <c r="C801" s="161"/>
      <c r="D801" s="162"/>
      <c r="E801" s="163"/>
      <c r="F801" s="163"/>
      <c r="G801" s="163"/>
      <c r="H801" s="163"/>
    </row>
    <row r="802" spans="1:8">
      <c r="A802" s="160"/>
      <c r="B802" s="161"/>
      <c r="C802" s="161"/>
      <c r="D802" s="162"/>
      <c r="E802" s="163"/>
      <c r="F802" s="163"/>
      <c r="G802" s="163"/>
      <c r="H802" s="163"/>
    </row>
    <row r="803" spans="1:8">
      <c r="A803" s="160"/>
      <c r="B803" s="161"/>
      <c r="C803" s="161"/>
      <c r="D803" s="162"/>
      <c r="E803" s="163"/>
      <c r="F803" s="163"/>
      <c r="G803" s="163"/>
      <c r="H803" s="163"/>
    </row>
    <row r="804" spans="1:8">
      <c r="A804" s="160"/>
      <c r="B804" s="161"/>
      <c r="C804" s="161"/>
      <c r="D804" s="162"/>
      <c r="E804" s="163"/>
      <c r="F804" s="163"/>
      <c r="G804" s="163"/>
      <c r="H804" s="163"/>
    </row>
    <row r="805" spans="1:8">
      <c r="A805" s="160"/>
      <c r="B805" s="161"/>
      <c r="C805" s="161"/>
      <c r="D805" s="162"/>
      <c r="E805" s="163"/>
      <c r="F805" s="163"/>
      <c r="G805" s="163"/>
      <c r="H805" s="163"/>
    </row>
    <row r="806" spans="1:8">
      <c r="A806" s="160"/>
      <c r="B806" s="161"/>
      <c r="C806" s="161"/>
      <c r="D806" s="162"/>
      <c r="E806" s="163"/>
      <c r="F806" s="163"/>
      <c r="G806" s="163"/>
      <c r="H806" s="163"/>
    </row>
    <row r="807" spans="1:8">
      <c r="A807" s="160"/>
      <c r="B807" s="161"/>
      <c r="C807" s="161"/>
      <c r="D807" s="162"/>
      <c r="E807" s="163"/>
      <c r="F807" s="163"/>
      <c r="G807" s="163"/>
      <c r="H807" s="163"/>
    </row>
    <row r="808" spans="1:8">
      <c r="A808" s="160"/>
      <c r="B808" s="161"/>
      <c r="C808" s="161"/>
      <c r="D808" s="162"/>
      <c r="E808" s="163"/>
      <c r="F808" s="163"/>
      <c r="G808" s="163"/>
      <c r="H808" s="163"/>
    </row>
    <row r="809" spans="1:8">
      <c r="A809" s="160"/>
      <c r="B809" s="161"/>
      <c r="C809" s="161"/>
      <c r="D809" s="162"/>
      <c r="E809" s="163"/>
      <c r="F809" s="163"/>
      <c r="G809" s="163"/>
      <c r="H809" s="163"/>
    </row>
    <row r="810" spans="1:8">
      <c r="A810" s="160"/>
      <c r="B810" s="161"/>
      <c r="C810" s="161"/>
      <c r="D810" s="162"/>
      <c r="E810" s="163"/>
      <c r="F810" s="163"/>
      <c r="G810" s="163"/>
      <c r="H810" s="163"/>
    </row>
    <row r="811" spans="1:8">
      <c r="A811" s="160"/>
      <c r="B811" s="161"/>
      <c r="C811" s="161"/>
      <c r="D811" s="162"/>
      <c r="E811" s="163"/>
      <c r="F811" s="163"/>
      <c r="G811" s="163"/>
      <c r="H811" s="163"/>
    </row>
    <row r="812" spans="1:8">
      <c r="A812" s="160"/>
      <c r="B812" s="161"/>
      <c r="C812" s="161"/>
      <c r="D812" s="162"/>
      <c r="E812" s="163"/>
      <c r="F812" s="163"/>
      <c r="G812" s="163"/>
      <c r="H812" s="163"/>
    </row>
    <row r="813" spans="1:8">
      <c r="A813" s="160"/>
      <c r="B813" s="161"/>
      <c r="C813" s="161"/>
      <c r="D813" s="162"/>
      <c r="E813" s="163"/>
      <c r="F813" s="163"/>
      <c r="G813" s="163"/>
      <c r="H813" s="163"/>
    </row>
    <row r="814" spans="1:8">
      <c r="A814" s="160"/>
      <c r="B814" s="161"/>
      <c r="C814" s="161"/>
      <c r="D814" s="162"/>
      <c r="E814" s="163"/>
      <c r="F814" s="163"/>
      <c r="G814" s="163"/>
      <c r="H814" s="163"/>
    </row>
    <row r="815" spans="1:8">
      <c r="A815" s="160"/>
      <c r="B815" s="161"/>
      <c r="C815" s="161"/>
      <c r="D815" s="162"/>
      <c r="E815" s="163"/>
      <c r="F815" s="163"/>
      <c r="G815" s="163"/>
      <c r="H815" s="163"/>
    </row>
    <row r="816" spans="1:8">
      <c r="A816" s="160"/>
      <c r="B816" s="161"/>
      <c r="C816" s="161"/>
      <c r="D816" s="162"/>
      <c r="E816" s="163"/>
      <c r="F816" s="163"/>
      <c r="G816" s="163"/>
      <c r="H816" s="163"/>
    </row>
    <row r="817" spans="1:8">
      <c r="A817" s="160"/>
      <c r="B817" s="161"/>
      <c r="C817" s="161"/>
      <c r="D817" s="162"/>
      <c r="E817" s="163"/>
      <c r="F817" s="163"/>
      <c r="G817" s="163"/>
      <c r="H817" s="163"/>
    </row>
    <row r="818" spans="1:8">
      <c r="A818" s="160"/>
      <c r="B818" s="161"/>
      <c r="C818" s="161"/>
      <c r="D818" s="162"/>
      <c r="E818" s="163"/>
      <c r="F818" s="163"/>
      <c r="G818" s="163"/>
      <c r="H818" s="163"/>
    </row>
    <row r="819" spans="1:8">
      <c r="A819" s="160"/>
      <c r="B819" s="161"/>
      <c r="C819" s="161"/>
      <c r="D819" s="162"/>
      <c r="E819" s="163"/>
      <c r="F819" s="163"/>
      <c r="G819" s="163"/>
      <c r="H819" s="163"/>
    </row>
    <row r="820" spans="1:8">
      <c r="A820" s="160"/>
      <c r="B820" s="161"/>
      <c r="C820" s="161"/>
      <c r="D820" s="162"/>
      <c r="E820" s="163"/>
      <c r="F820" s="163"/>
      <c r="G820" s="163"/>
      <c r="H820" s="163"/>
    </row>
    <row r="821" spans="1:8">
      <c r="A821" s="160"/>
      <c r="B821" s="161"/>
      <c r="C821" s="161"/>
      <c r="D821" s="162"/>
      <c r="E821" s="163"/>
      <c r="F821" s="163"/>
      <c r="G821" s="163"/>
      <c r="H821" s="163"/>
    </row>
    <row r="822" spans="1:8">
      <c r="A822" s="160"/>
      <c r="B822" s="161"/>
      <c r="C822" s="161"/>
      <c r="D822" s="162"/>
      <c r="E822" s="163"/>
      <c r="F822" s="163"/>
      <c r="G822" s="163"/>
      <c r="H822" s="163"/>
    </row>
    <row r="823" spans="1:8">
      <c r="A823" s="160"/>
      <c r="B823" s="161"/>
      <c r="C823" s="161"/>
      <c r="D823" s="162"/>
      <c r="E823" s="163"/>
      <c r="F823" s="163"/>
      <c r="G823" s="163"/>
      <c r="H823" s="163"/>
    </row>
    <row r="824" spans="1:8">
      <c r="A824" s="160"/>
      <c r="B824" s="161"/>
      <c r="C824" s="161"/>
      <c r="D824" s="162"/>
      <c r="E824" s="163"/>
      <c r="F824" s="163"/>
      <c r="G824" s="163"/>
      <c r="H824" s="163"/>
    </row>
    <row r="825" spans="1:8">
      <c r="A825" s="160"/>
      <c r="B825" s="161"/>
      <c r="C825" s="161"/>
      <c r="D825" s="162"/>
      <c r="E825" s="163"/>
      <c r="F825" s="163"/>
      <c r="G825" s="163"/>
      <c r="H825" s="163"/>
    </row>
    <row r="826" spans="1:8">
      <c r="A826" s="160"/>
      <c r="B826" s="161"/>
      <c r="C826" s="161"/>
      <c r="D826" s="162"/>
      <c r="E826" s="163"/>
      <c r="F826" s="163"/>
      <c r="G826" s="163"/>
      <c r="H826" s="163"/>
    </row>
    <row r="827" spans="1:8">
      <c r="A827" s="160"/>
      <c r="B827" s="161"/>
      <c r="C827" s="161"/>
      <c r="D827" s="162"/>
      <c r="E827" s="163"/>
      <c r="F827" s="163"/>
      <c r="G827" s="163"/>
      <c r="H827" s="163"/>
    </row>
    <row r="828" spans="1:8">
      <c r="A828" s="160"/>
      <c r="B828" s="161"/>
      <c r="C828" s="161"/>
      <c r="D828" s="162"/>
      <c r="E828" s="163"/>
      <c r="F828" s="163"/>
      <c r="G828" s="163"/>
      <c r="H828" s="163"/>
    </row>
    <row r="829" spans="1:8">
      <c r="A829" s="160"/>
      <c r="B829" s="161"/>
      <c r="C829" s="161"/>
      <c r="D829" s="162"/>
      <c r="E829" s="163"/>
      <c r="F829" s="163"/>
      <c r="G829" s="163"/>
      <c r="H829" s="163"/>
    </row>
    <row r="830" spans="1:8">
      <c r="A830" s="160"/>
      <c r="B830" s="161"/>
      <c r="C830" s="161"/>
      <c r="D830" s="162"/>
      <c r="E830" s="163"/>
      <c r="F830" s="163"/>
      <c r="G830" s="163"/>
      <c r="H830" s="163"/>
    </row>
    <row r="831" spans="1:8">
      <c r="A831" s="160"/>
      <c r="B831" s="161"/>
      <c r="C831" s="161"/>
      <c r="D831" s="162"/>
      <c r="E831" s="163"/>
      <c r="F831" s="163"/>
      <c r="G831" s="163"/>
      <c r="H831" s="163"/>
    </row>
    <row r="832" spans="1:8">
      <c r="A832" s="160"/>
      <c r="B832" s="161"/>
      <c r="C832" s="161"/>
      <c r="D832" s="162"/>
      <c r="E832" s="163"/>
      <c r="F832" s="163"/>
      <c r="G832" s="163"/>
      <c r="H832" s="163"/>
    </row>
    <row r="833" spans="1:8">
      <c r="A833" s="160"/>
      <c r="B833" s="161"/>
      <c r="C833" s="161"/>
      <c r="D833" s="162"/>
      <c r="E833" s="163"/>
      <c r="F833" s="163"/>
      <c r="G833" s="163"/>
      <c r="H833" s="163"/>
    </row>
    <row r="834" spans="1:8">
      <c r="A834" s="160"/>
      <c r="B834" s="161"/>
      <c r="C834" s="161"/>
      <c r="D834" s="162"/>
      <c r="E834" s="163"/>
      <c r="F834" s="163"/>
      <c r="G834" s="163"/>
      <c r="H834" s="163"/>
    </row>
    <row r="835" spans="1:8">
      <c r="A835" s="160"/>
      <c r="B835" s="161"/>
      <c r="C835" s="161"/>
      <c r="D835" s="162"/>
      <c r="E835" s="163"/>
      <c r="F835" s="163"/>
      <c r="G835" s="163"/>
      <c r="H835" s="163"/>
    </row>
    <row r="836" spans="1:8">
      <c r="A836" s="160"/>
      <c r="B836" s="161"/>
      <c r="C836" s="161"/>
      <c r="D836" s="162"/>
      <c r="E836" s="163"/>
      <c r="F836" s="163"/>
      <c r="G836" s="163"/>
      <c r="H836" s="163"/>
    </row>
    <row r="837" spans="1:8">
      <c r="A837" s="160"/>
      <c r="B837" s="161"/>
      <c r="C837" s="161"/>
      <c r="D837" s="162"/>
      <c r="E837" s="163"/>
      <c r="F837" s="163"/>
      <c r="G837" s="163"/>
      <c r="H837" s="163"/>
    </row>
    <row r="838" spans="1:8">
      <c r="A838" s="160"/>
      <c r="B838" s="161"/>
      <c r="C838" s="161"/>
      <c r="D838" s="162"/>
      <c r="E838" s="163"/>
      <c r="F838" s="163"/>
      <c r="G838" s="163"/>
      <c r="H838" s="163"/>
    </row>
    <row r="839" spans="1:8">
      <c r="A839" s="160"/>
      <c r="B839" s="161"/>
      <c r="C839" s="161"/>
      <c r="D839" s="162"/>
      <c r="E839" s="163"/>
      <c r="F839" s="163"/>
      <c r="G839" s="163"/>
      <c r="H839" s="163"/>
    </row>
    <row r="840" spans="1:8">
      <c r="A840" s="160"/>
      <c r="B840" s="161"/>
      <c r="C840" s="161"/>
      <c r="D840" s="162"/>
      <c r="E840" s="163"/>
      <c r="F840" s="163"/>
      <c r="G840" s="163"/>
      <c r="H840" s="163"/>
    </row>
    <row r="841" spans="1:8">
      <c r="A841" s="160"/>
      <c r="B841" s="161"/>
      <c r="C841" s="161"/>
      <c r="D841" s="162"/>
      <c r="E841" s="163"/>
      <c r="F841" s="163"/>
      <c r="G841" s="163"/>
      <c r="H841" s="163"/>
    </row>
    <row r="842" spans="1:8">
      <c r="A842" s="160"/>
      <c r="B842" s="161"/>
      <c r="C842" s="161"/>
      <c r="D842" s="162"/>
      <c r="E842" s="163"/>
      <c r="F842" s="163"/>
      <c r="G842" s="163"/>
      <c r="H842" s="163"/>
    </row>
    <row r="843" spans="1:8">
      <c r="A843" s="160"/>
      <c r="B843" s="161"/>
      <c r="C843" s="161"/>
      <c r="D843" s="162"/>
      <c r="E843" s="163"/>
      <c r="F843" s="163"/>
      <c r="G843" s="163"/>
      <c r="H843" s="163"/>
    </row>
    <row r="844" spans="1:8">
      <c r="A844" s="160"/>
      <c r="B844" s="161"/>
      <c r="C844" s="161"/>
      <c r="D844" s="162"/>
      <c r="E844" s="163"/>
      <c r="F844" s="163"/>
      <c r="G844" s="163"/>
      <c r="H844" s="163"/>
    </row>
    <row r="845" spans="1:8">
      <c r="A845" s="160"/>
      <c r="B845" s="161"/>
      <c r="C845" s="161"/>
      <c r="D845" s="162"/>
      <c r="E845" s="163"/>
      <c r="F845" s="163"/>
      <c r="G845" s="163"/>
      <c r="H845" s="163"/>
    </row>
    <row r="846" spans="1:8">
      <c r="A846" s="160"/>
      <c r="B846" s="161"/>
      <c r="C846" s="161"/>
      <c r="D846" s="162"/>
      <c r="E846" s="163"/>
      <c r="F846" s="163"/>
      <c r="G846" s="163"/>
      <c r="H846" s="163"/>
    </row>
    <row r="847" spans="1:8">
      <c r="A847" s="160"/>
      <c r="B847" s="161"/>
      <c r="C847" s="161"/>
      <c r="D847" s="162"/>
      <c r="E847" s="163"/>
      <c r="F847" s="163"/>
      <c r="G847" s="163"/>
      <c r="H847" s="163"/>
    </row>
    <row r="848" spans="1:8">
      <c r="A848" s="160"/>
      <c r="B848" s="161"/>
      <c r="C848" s="161"/>
      <c r="D848" s="162"/>
      <c r="E848" s="163"/>
      <c r="F848" s="163"/>
      <c r="G848" s="163"/>
      <c r="H848" s="163"/>
    </row>
    <row r="849" spans="1:8">
      <c r="A849" s="160"/>
      <c r="B849" s="161"/>
      <c r="C849" s="161"/>
      <c r="D849" s="162"/>
      <c r="E849" s="163"/>
      <c r="F849" s="163"/>
      <c r="G849" s="163"/>
      <c r="H849" s="163"/>
    </row>
    <row r="850" spans="1:8">
      <c r="A850" s="160"/>
      <c r="B850" s="161"/>
      <c r="C850" s="161"/>
      <c r="D850" s="162"/>
      <c r="E850" s="163"/>
      <c r="F850" s="163"/>
      <c r="G850" s="163"/>
      <c r="H850" s="163"/>
    </row>
    <row r="851" spans="1:8">
      <c r="A851" s="160"/>
      <c r="B851" s="161"/>
      <c r="C851" s="161"/>
      <c r="D851" s="162"/>
      <c r="E851" s="163"/>
      <c r="F851" s="163"/>
      <c r="G851" s="163"/>
      <c r="H851" s="163"/>
    </row>
    <row r="852" spans="1:8">
      <c r="A852" s="160"/>
      <c r="B852" s="161"/>
      <c r="C852" s="161"/>
      <c r="D852" s="162"/>
      <c r="E852" s="163"/>
      <c r="F852" s="163"/>
      <c r="G852" s="163"/>
      <c r="H852" s="163"/>
    </row>
    <row r="853" spans="1:8">
      <c r="A853" s="160"/>
      <c r="B853" s="161"/>
      <c r="C853" s="161"/>
      <c r="D853" s="162"/>
      <c r="E853" s="163"/>
      <c r="F853" s="163"/>
      <c r="G853" s="163"/>
      <c r="H853" s="163"/>
    </row>
    <row r="854" spans="1:8">
      <c r="A854" s="160"/>
      <c r="B854" s="161"/>
      <c r="C854" s="161"/>
      <c r="D854" s="162"/>
      <c r="E854" s="163"/>
      <c r="F854" s="163"/>
      <c r="G854" s="163"/>
      <c r="H854" s="163"/>
    </row>
    <row r="855" spans="1:8">
      <c r="A855" s="160"/>
      <c r="B855" s="161"/>
      <c r="C855" s="161"/>
      <c r="D855" s="162"/>
      <c r="E855" s="163"/>
      <c r="F855" s="163"/>
      <c r="G855" s="163"/>
      <c r="H855" s="163"/>
    </row>
    <row r="856" spans="1:8">
      <c r="A856" s="160"/>
      <c r="B856" s="161"/>
      <c r="C856" s="161"/>
      <c r="D856" s="162"/>
      <c r="E856" s="163"/>
      <c r="F856" s="163"/>
      <c r="G856" s="163"/>
      <c r="H856" s="163"/>
    </row>
    <row r="857" spans="1:8">
      <c r="A857" s="160"/>
      <c r="B857" s="161"/>
      <c r="C857" s="161"/>
      <c r="D857" s="162"/>
      <c r="E857" s="163"/>
      <c r="F857" s="163"/>
      <c r="G857" s="163"/>
      <c r="H857" s="163"/>
    </row>
    <row r="858" spans="1:8">
      <c r="A858" s="160"/>
      <c r="B858" s="161"/>
      <c r="C858" s="161"/>
      <c r="D858" s="162"/>
      <c r="E858" s="163"/>
      <c r="F858" s="163"/>
      <c r="G858" s="163"/>
      <c r="H858" s="163"/>
    </row>
    <row r="859" spans="1:8">
      <c r="A859" s="160"/>
      <c r="B859" s="161"/>
      <c r="C859" s="161"/>
      <c r="D859" s="162"/>
      <c r="E859" s="163"/>
      <c r="F859" s="163"/>
      <c r="G859" s="163"/>
      <c r="H859" s="163"/>
    </row>
    <row r="860" spans="1:8">
      <c r="A860" s="160"/>
      <c r="B860" s="161"/>
      <c r="C860" s="161"/>
      <c r="D860" s="162"/>
      <c r="E860" s="163"/>
      <c r="F860" s="163"/>
      <c r="G860" s="163"/>
      <c r="H860" s="163"/>
    </row>
    <row r="861" spans="1:8">
      <c r="A861" s="160"/>
      <c r="B861" s="161"/>
      <c r="C861" s="161"/>
      <c r="D861" s="162"/>
      <c r="E861" s="163"/>
      <c r="F861" s="163"/>
      <c r="G861" s="163"/>
      <c r="H861" s="163"/>
    </row>
    <row r="862" spans="1:8">
      <c r="A862" s="160"/>
      <c r="B862" s="161"/>
      <c r="C862" s="161"/>
      <c r="D862" s="162"/>
      <c r="E862" s="163"/>
      <c r="F862" s="163"/>
      <c r="G862" s="163"/>
      <c r="H862" s="163"/>
    </row>
    <row r="863" spans="1:8">
      <c r="A863" s="160"/>
      <c r="B863" s="161"/>
      <c r="C863" s="161"/>
      <c r="D863" s="162"/>
      <c r="E863" s="163"/>
      <c r="F863" s="163"/>
      <c r="G863" s="163"/>
      <c r="H863" s="163"/>
    </row>
    <row r="864" spans="1:8">
      <c r="A864" s="160"/>
      <c r="B864" s="161"/>
      <c r="C864" s="161"/>
      <c r="D864" s="162"/>
      <c r="E864" s="163"/>
      <c r="F864" s="163"/>
      <c r="G864" s="163"/>
      <c r="H864" s="163"/>
    </row>
    <row r="865" spans="1:8">
      <c r="A865" s="160"/>
      <c r="B865" s="161"/>
      <c r="C865" s="161"/>
      <c r="D865" s="162"/>
      <c r="E865" s="163"/>
      <c r="F865" s="163"/>
      <c r="G865" s="163"/>
      <c r="H865" s="163"/>
    </row>
    <row r="866" spans="1:8">
      <c r="A866" s="160"/>
      <c r="B866" s="161"/>
      <c r="C866" s="161"/>
      <c r="D866" s="162"/>
      <c r="E866" s="163"/>
      <c r="F866" s="163"/>
      <c r="G866" s="163"/>
      <c r="H866" s="163"/>
    </row>
    <row r="867" spans="1:8">
      <c r="A867" s="160"/>
      <c r="B867" s="161"/>
      <c r="C867" s="161"/>
      <c r="D867" s="162"/>
      <c r="E867" s="163"/>
      <c r="F867" s="163"/>
      <c r="G867" s="163"/>
      <c r="H867" s="163"/>
    </row>
    <row r="868" spans="1:8">
      <c r="A868" s="160"/>
      <c r="B868" s="161"/>
      <c r="C868" s="161"/>
      <c r="D868" s="162"/>
      <c r="E868" s="163"/>
      <c r="F868" s="163"/>
      <c r="G868" s="163"/>
      <c r="H868" s="163"/>
    </row>
    <row r="869" spans="1:8">
      <c r="A869" s="160"/>
      <c r="B869" s="161"/>
      <c r="C869" s="161"/>
      <c r="D869" s="162"/>
      <c r="E869" s="163"/>
      <c r="F869" s="163"/>
      <c r="G869" s="163"/>
      <c r="H869" s="163"/>
    </row>
    <row r="870" spans="1:8">
      <c r="A870" s="160"/>
      <c r="B870" s="161"/>
      <c r="C870" s="161"/>
      <c r="D870" s="162"/>
      <c r="E870" s="163"/>
      <c r="F870" s="163"/>
      <c r="G870" s="163"/>
      <c r="H870" s="163"/>
    </row>
    <row r="871" spans="1:8">
      <c r="A871" s="160"/>
      <c r="B871" s="161"/>
      <c r="C871" s="161"/>
      <c r="D871" s="162"/>
      <c r="E871" s="163"/>
      <c r="F871" s="163"/>
      <c r="G871" s="163"/>
      <c r="H871" s="163"/>
    </row>
    <row r="872" spans="1:8">
      <c r="A872" s="160"/>
      <c r="B872" s="161"/>
      <c r="C872" s="161"/>
      <c r="D872" s="162"/>
      <c r="E872" s="163"/>
      <c r="F872" s="163"/>
      <c r="G872" s="163"/>
      <c r="H872" s="163"/>
    </row>
    <row r="873" spans="1:8">
      <c r="A873" s="160"/>
      <c r="B873" s="161"/>
      <c r="C873" s="161"/>
      <c r="D873" s="162"/>
      <c r="E873" s="163"/>
      <c r="F873" s="163"/>
      <c r="G873" s="163"/>
      <c r="H873" s="163"/>
    </row>
    <row r="874" spans="1:8">
      <c r="A874" s="160"/>
      <c r="B874" s="161"/>
      <c r="C874" s="161"/>
      <c r="D874" s="162"/>
      <c r="E874" s="163"/>
      <c r="F874" s="163"/>
      <c r="G874" s="163"/>
      <c r="H874" s="163"/>
    </row>
    <row r="875" spans="1:8">
      <c r="A875" s="160"/>
      <c r="B875" s="161"/>
      <c r="C875" s="161"/>
      <c r="D875" s="162"/>
      <c r="E875" s="163"/>
      <c r="F875" s="163"/>
      <c r="G875" s="163"/>
      <c r="H875" s="163"/>
    </row>
    <row r="876" spans="1:8">
      <c r="A876" s="160"/>
      <c r="B876" s="161"/>
      <c r="C876" s="161"/>
      <c r="D876" s="162"/>
      <c r="E876" s="163"/>
      <c r="F876" s="163"/>
      <c r="G876" s="163"/>
      <c r="H876" s="163"/>
    </row>
    <row r="877" spans="1:8">
      <c r="A877" s="160"/>
      <c r="D877" s="162"/>
      <c r="E877" s="163"/>
      <c r="F877" s="163"/>
      <c r="G877" s="163"/>
      <c r="H877" s="163"/>
    </row>
    <row r="878" spans="1:8">
      <c r="A878" s="160"/>
      <c r="D878" s="162"/>
      <c r="E878" s="163"/>
      <c r="F878" s="163"/>
      <c r="G878" s="163"/>
      <c r="H878" s="163"/>
    </row>
    <row r="879" spans="1:8">
      <c r="A879" s="160"/>
      <c r="D879" s="162"/>
      <c r="E879" s="163"/>
      <c r="F879" s="163"/>
      <c r="G879" s="163"/>
      <c r="H879" s="163"/>
    </row>
    <row r="880" spans="1:8">
      <c r="A880" s="160"/>
      <c r="D880" s="162"/>
      <c r="E880" s="163"/>
      <c r="F880" s="163"/>
      <c r="G880" s="163"/>
      <c r="H880" s="163"/>
    </row>
    <row r="881" spans="1:8">
      <c r="A881" s="160"/>
      <c r="D881" s="162"/>
      <c r="E881" s="163"/>
      <c r="F881" s="163"/>
      <c r="G881" s="163"/>
      <c r="H881" s="163"/>
    </row>
    <row r="882" spans="1:8">
      <c r="A882" s="160"/>
      <c r="D882" s="162"/>
      <c r="E882" s="163"/>
      <c r="F882" s="163"/>
      <c r="G882" s="163"/>
      <c r="H882" s="163"/>
    </row>
    <row r="883" spans="1:8">
      <c r="A883" s="160"/>
      <c r="D883" s="162"/>
      <c r="E883" s="163"/>
      <c r="F883" s="163"/>
      <c r="G883" s="163"/>
      <c r="H883" s="163"/>
    </row>
    <row r="884" spans="1:8">
      <c r="A884" s="160"/>
      <c r="D884" s="162"/>
      <c r="E884" s="163"/>
      <c r="F884" s="163"/>
      <c r="G884" s="163"/>
      <c r="H884" s="163"/>
    </row>
    <row r="885" spans="1:8">
      <c r="A885" s="160"/>
      <c r="D885" s="162"/>
      <c r="E885" s="163"/>
      <c r="F885" s="163"/>
      <c r="G885" s="163"/>
      <c r="H885" s="163"/>
    </row>
    <row r="886" spans="1:8">
      <c r="A886" s="160"/>
      <c r="D886" s="162"/>
      <c r="E886" s="163"/>
      <c r="F886" s="163"/>
      <c r="G886" s="163"/>
      <c r="H886" s="163"/>
    </row>
    <row r="887" spans="1:8">
      <c r="A887" s="160"/>
      <c r="D887" s="162"/>
      <c r="E887" s="163"/>
      <c r="F887" s="163"/>
      <c r="G887" s="163"/>
      <c r="H887" s="163"/>
    </row>
    <row r="888" spans="1:8">
      <c r="A888" s="160"/>
      <c r="D888" s="162"/>
      <c r="E888" s="163"/>
      <c r="F888" s="163"/>
      <c r="G888" s="163"/>
      <c r="H888" s="163"/>
    </row>
    <row r="889" spans="1:8">
      <c r="A889" s="160"/>
      <c r="D889" s="162"/>
      <c r="E889" s="163"/>
      <c r="F889" s="163"/>
      <c r="G889" s="163"/>
      <c r="H889" s="163"/>
    </row>
    <row r="890" spans="1:8">
      <c r="A890" s="160"/>
      <c r="D890" s="162"/>
      <c r="E890" s="163"/>
      <c r="F890" s="163"/>
      <c r="G890" s="163"/>
      <c r="H890" s="163"/>
    </row>
    <row r="891" spans="1:8">
      <c r="A891" s="160"/>
      <c r="D891" s="162"/>
      <c r="E891" s="163"/>
      <c r="F891" s="163"/>
      <c r="G891" s="163"/>
      <c r="H891" s="163"/>
    </row>
    <row r="892" spans="1:8">
      <c r="A892" s="160"/>
      <c r="D892" s="162"/>
      <c r="E892" s="163"/>
      <c r="F892" s="163"/>
      <c r="G892" s="163"/>
      <c r="H892" s="163"/>
    </row>
    <row r="893" spans="1:8">
      <c r="A893" s="160"/>
      <c r="D893" s="162"/>
      <c r="E893" s="163"/>
      <c r="F893" s="163"/>
      <c r="G893" s="163"/>
      <c r="H893" s="163"/>
    </row>
    <row r="894" spans="1:8">
      <c r="A894" s="160"/>
      <c r="D894" s="162"/>
      <c r="E894" s="163"/>
      <c r="F894" s="163"/>
      <c r="G894" s="163"/>
      <c r="H894" s="163"/>
    </row>
    <row r="895" spans="1:8">
      <c r="A895" s="160"/>
      <c r="D895" s="162"/>
      <c r="E895" s="163"/>
      <c r="F895" s="163"/>
      <c r="G895" s="163"/>
      <c r="H895" s="163"/>
    </row>
    <row r="896" spans="1:8">
      <c r="A896" s="160"/>
      <c r="D896" s="162"/>
      <c r="E896" s="163"/>
      <c r="F896" s="163"/>
      <c r="G896" s="163"/>
      <c r="H896" s="163"/>
    </row>
    <row r="897" spans="1:8">
      <c r="A897" s="160"/>
      <c r="D897" s="162"/>
      <c r="E897" s="163"/>
      <c r="F897" s="163"/>
      <c r="G897" s="163"/>
      <c r="H897" s="163"/>
    </row>
    <row r="898" spans="1:8">
      <c r="A898" s="160"/>
      <c r="D898" s="162"/>
      <c r="E898" s="163"/>
      <c r="F898" s="163"/>
      <c r="G898" s="163"/>
      <c r="H898" s="163"/>
    </row>
    <row r="899" spans="1:8">
      <c r="A899" s="160"/>
      <c r="D899" s="162"/>
      <c r="E899" s="163"/>
      <c r="F899" s="163"/>
      <c r="G899" s="163"/>
      <c r="H899" s="163"/>
    </row>
    <row r="900" spans="1:8">
      <c r="A900" s="160"/>
      <c r="D900" s="162"/>
      <c r="E900" s="163"/>
      <c r="F900" s="163"/>
      <c r="G900" s="163"/>
      <c r="H900" s="163"/>
    </row>
    <row r="901" spans="1:8">
      <c r="A901" s="160"/>
      <c r="D901" s="162"/>
      <c r="E901" s="163"/>
      <c r="F901" s="163"/>
      <c r="G901" s="163"/>
      <c r="H901" s="163"/>
    </row>
    <row r="902" spans="1:8">
      <c r="A902" s="160"/>
      <c r="D902" s="162"/>
      <c r="E902" s="163"/>
      <c r="F902" s="163"/>
      <c r="G902" s="163"/>
      <c r="H902" s="163"/>
    </row>
    <row r="903" spans="1:8">
      <c r="A903" s="160"/>
      <c r="D903" s="162"/>
      <c r="E903" s="163"/>
      <c r="F903" s="163"/>
      <c r="G903" s="163"/>
      <c r="H903" s="163"/>
    </row>
    <row r="904" spans="1:8">
      <c r="A904" s="160"/>
      <c r="D904" s="162"/>
      <c r="E904" s="163"/>
      <c r="F904" s="163"/>
      <c r="G904" s="163"/>
      <c r="H904" s="163"/>
    </row>
    <row r="905" spans="1:8">
      <c r="A905" s="160"/>
      <c r="D905" s="162"/>
      <c r="E905" s="163"/>
      <c r="F905" s="163"/>
      <c r="G905" s="163"/>
      <c r="H905" s="163"/>
    </row>
    <row r="906" spans="1:8">
      <c r="A906" s="160"/>
      <c r="D906" s="162"/>
      <c r="E906" s="163"/>
      <c r="F906" s="163"/>
      <c r="G906" s="163"/>
      <c r="H906" s="163"/>
    </row>
    <row r="907" spans="1:8">
      <c r="A907" s="160"/>
      <c r="D907" s="162"/>
      <c r="E907" s="163"/>
      <c r="F907" s="163"/>
      <c r="G907" s="163"/>
      <c r="H907" s="163"/>
    </row>
    <row r="908" spans="1:8">
      <c r="A908" s="160"/>
      <c r="D908" s="162"/>
      <c r="E908" s="163"/>
      <c r="F908" s="163"/>
      <c r="G908" s="163"/>
      <c r="H908" s="163"/>
    </row>
    <row r="909" spans="1:8">
      <c r="A909" s="160"/>
      <c r="D909" s="162"/>
      <c r="E909" s="163"/>
      <c r="F909" s="163"/>
      <c r="G909" s="163"/>
      <c r="H909" s="163"/>
    </row>
    <row r="910" spans="1:8">
      <c r="A910" s="160"/>
      <c r="D910" s="162"/>
      <c r="E910" s="163"/>
      <c r="F910" s="163"/>
      <c r="G910" s="163"/>
      <c r="H910" s="163"/>
    </row>
    <row r="911" spans="1:8">
      <c r="A911" s="160"/>
      <c r="D911" s="162"/>
      <c r="E911" s="163"/>
      <c r="F911" s="163"/>
      <c r="G911" s="163"/>
      <c r="H911" s="163"/>
    </row>
    <row r="912" spans="1:8">
      <c r="A912" s="160"/>
      <c r="D912" s="162"/>
      <c r="E912" s="163"/>
      <c r="F912" s="163"/>
      <c r="G912" s="163"/>
      <c r="H912" s="163"/>
    </row>
    <row r="913" spans="1:8">
      <c r="A913" s="160"/>
      <c r="D913" s="162"/>
      <c r="E913" s="163"/>
      <c r="F913" s="163"/>
      <c r="G913" s="163"/>
      <c r="H913" s="163"/>
    </row>
    <row r="914" spans="1:8">
      <c r="A914" s="160"/>
      <c r="D914" s="162"/>
      <c r="E914" s="163"/>
      <c r="F914" s="163"/>
      <c r="G914" s="163"/>
      <c r="H914" s="163"/>
    </row>
    <row r="915" spans="1:8">
      <c r="A915" s="160"/>
      <c r="D915" s="162"/>
      <c r="E915" s="163"/>
      <c r="F915" s="163"/>
      <c r="G915" s="163"/>
      <c r="H915" s="163"/>
    </row>
    <row r="916" spans="1:8">
      <c r="A916" s="160"/>
      <c r="D916" s="162"/>
      <c r="E916" s="163"/>
      <c r="F916" s="163"/>
      <c r="G916" s="163"/>
      <c r="H916" s="163"/>
    </row>
    <row r="917" spans="1:8">
      <c r="A917" s="160"/>
      <c r="D917" s="162"/>
      <c r="E917" s="163"/>
      <c r="F917" s="163"/>
      <c r="G917" s="163"/>
      <c r="H917" s="163"/>
    </row>
    <row r="918" spans="1:8">
      <c r="A918" s="160"/>
      <c r="D918" s="162"/>
      <c r="E918" s="163"/>
      <c r="F918" s="163"/>
      <c r="G918" s="163"/>
      <c r="H918" s="163"/>
    </row>
    <row r="919" spans="1:8">
      <c r="A919" s="160"/>
      <c r="D919" s="162"/>
      <c r="E919" s="163"/>
      <c r="F919" s="163"/>
      <c r="G919" s="163"/>
      <c r="H919" s="163"/>
    </row>
    <row r="920" spans="1:8">
      <c r="A920" s="160"/>
      <c r="D920" s="162"/>
      <c r="E920" s="163"/>
      <c r="F920" s="163"/>
      <c r="G920" s="163"/>
      <c r="H920" s="163"/>
    </row>
    <row r="921" spans="1:8">
      <c r="A921" s="160"/>
      <c r="D921" s="162"/>
      <c r="E921" s="163"/>
      <c r="F921" s="163"/>
      <c r="G921" s="163"/>
      <c r="H921" s="163"/>
    </row>
    <row r="922" spans="1:8">
      <c r="A922" s="160"/>
      <c r="D922" s="162"/>
      <c r="E922" s="163"/>
      <c r="F922" s="163"/>
      <c r="G922" s="163"/>
      <c r="H922" s="163"/>
    </row>
    <row r="923" spans="1:8">
      <c r="A923" s="160"/>
      <c r="D923" s="162"/>
      <c r="E923" s="163"/>
      <c r="F923" s="163"/>
      <c r="G923" s="163"/>
      <c r="H923" s="163"/>
    </row>
    <row r="924" spans="1:8">
      <c r="A924" s="160"/>
      <c r="D924" s="162"/>
      <c r="E924" s="163"/>
      <c r="F924" s="163"/>
      <c r="G924" s="163"/>
      <c r="H924" s="163"/>
    </row>
    <row r="925" spans="1:8">
      <c r="A925" s="160"/>
      <c r="D925" s="162"/>
      <c r="E925" s="163"/>
      <c r="F925" s="163"/>
      <c r="G925" s="163"/>
      <c r="H925" s="163"/>
    </row>
    <row r="926" spans="1:8">
      <c r="A926" s="160"/>
      <c r="D926" s="162"/>
      <c r="E926" s="163"/>
      <c r="F926" s="163"/>
      <c r="G926" s="163"/>
      <c r="H926" s="163"/>
    </row>
    <row r="927" spans="1:8">
      <c r="A927" s="160"/>
      <c r="D927" s="162"/>
      <c r="E927" s="163"/>
      <c r="F927" s="163"/>
      <c r="G927" s="163"/>
      <c r="H927" s="163"/>
    </row>
    <row r="928" spans="1:8">
      <c r="A928" s="160"/>
      <c r="D928" s="162"/>
      <c r="E928" s="163"/>
      <c r="F928" s="163"/>
      <c r="G928" s="163"/>
      <c r="H928" s="163"/>
    </row>
    <row r="929" spans="1:8">
      <c r="A929" s="160"/>
      <c r="D929" s="162"/>
      <c r="E929" s="163"/>
      <c r="F929" s="163"/>
      <c r="G929" s="163"/>
      <c r="H929" s="163"/>
    </row>
    <row r="930" spans="1:8">
      <c r="A930" s="160"/>
      <c r="D930" s="162"/>
      <c r="E930" s="163"/>
      <c r="F930" s="163"/>
      <c r="G930" s="163"/>
      <c r="H930" s="163"/>
    </row>
    <row r="931" spans="1:8">
      <c r="A931" s="160"/>
      <c r="D931" s="162"/>
      <c r="E931" s="163"/>
      <c r="F931" s="163"/>
      <c r="G931" s="163"/>
      <c r="H931" s="163"/>
    </row>
    <row r="932" spans="1:8">
      <c r="A932" s="160"/>
      <c r="D932" s="162"/>
      <c r="E932" s="163"/>
      <c r="F932" s="163"/>
      <c r="G932" s="163"/>
      <c r="H932" s="163"/>
    </row>
    <row r="933" spans="1:8">
      <c r="A933" s="160"/>
      <c r="D933" s="162"/>
      <c r="E933" s="163"/>
      <c r="F933" s="163"/>
      <c r="G933" s="163"/>
      <c r="H933" s="163"/>
    </row>
    <row r="934" spans="1:8">
      <c r="A934" s="160"/>
      <c r="D934" s="162"/>
      <c r="E934" s="163"/>
      <c r="F934" s="163"/>
      <c r="G934" s="163"/>
      <c r="H934" s="163"/>
    </row>
    <row r="935" spans="1:8">
      <c r="A935" s="160"/>
      <c r="D935" s="162"/>
      <c r="E935" s="163"/>
      <c r="F935" s="163"/>
      <c r="G935" s="163"/>
      <c r="H935" s="163"/>
    </row>
    <row r="936" spans="1:8">
      <c r="A936" s="160"/>
      <c r="D936" s="162"/>
      <c r="E936" s="163"/>
      <c r="F936" s="163"/>
      <c r="G936" s="163"/>
      <c r="H936" s="163"/>
    </row>
    <row r="937" spans="1:8">
      <c r="A937" s="160"/>
      <c r="D937" s="162"/>
      <c r="E937" s="163"/>
      <c r="F937" s="163"/>
      <c r="G937" s="163"/>
      <c r="H937" s="163"/>
    </row>
    <row r="938" spans="1:8">
      <c r="A938" s="160"/>
      <c r="D938" s="162"/>
      <c r="E938" s="163"/>
      <c r="F938" s="163"/>
      <c r="G938" s="163"/>
      <c r="H938" s="163"/>
    </row>
    <row r="939" spans="1:8">
      <c r="A939" s="160"/>
      <c r="D939" s="162"/>
      <c r="E939" s="163"/>
      <c r="F939" s="163"/>
      <c r="G939" s="163"/>
      <c r="H939" s="163"/>
    </row>
    <row r="940" spans="1:8">
      <c r="A940" s="160"/>
      <c r="D940" s="162"/>
      <c r="E940" s="163"/>
      <c r="F940" s="163"/>
      <c r="G940" s="163"/>
      <c r="H940" s="163"/>
    </row>
    <row r="941" spans="1:8">
      <c r="A941" s="160"/>
      <c r="D941" s="162"/>
      <c r="E941" s="163"/>
      <c r="F941" s="163"/>
      <c r="G941" s="163"/>
      <c r="H941" s="163"/>
    </row>
    <row r="942" spans="1:8">
      <c r="A942" s="160"/>
      <c r="D942" s="162"/>
      <c r="E942" s="163"/>
      <c r="F942" s="163"/>
      <c r="G942" s="163"/>
      <c r="H942" s="163"/>
    </row>
    <row r="943" spans="1:8">
      <c r="A943" s="160"/>
      <c r="D943" s="162"/>
      <c r="E943" s="163"/>
      <c r="F943" s="163"/>
      <c r="G943" s="163"/>
      <c r="H943" s="163"/>
    </row>
    <row r="944" spans="1:8">
      <c r="A944" s="160"/>
      <c r="D944" s="162"/>
      <c r="E944" s="163"/>
      <c r="F944" s="163"/>
      <c r="G944" s="163"/>
      <c r="H944" s="163"/>
    </row>
    <row r="945" spans="1:8">
      <c r="A945" s="160"/>
      <c r="D945" s="162"/>
      <c r="E945" s="163"/>
      <c r="F945" s="163"/>
      <c r="G945" s="163"/>
      <c r="H945" s="163"/>
    </row>
    <row r="946" spans="1:8">
      <c r="A946" s="160"/>
      <c r="D946" s="162"/>
      <c r="E946" s="163"/>
      <c r="F946" s="163"/>
      <c r="G946" s="163"/>
      <c r="H946" s="163"/>
    </row>
    <row r="947" spans="1:8">
      <c r="A947" s="160"/>
      <c r="D947" s="162"/>
      <c r="E947" s="163"/>
      <c r="F947" s="163"/>
      <c r="G947" s="163"/>
      <c r="H947" s="163"/>
    </row>
    <row r="948" spans="1:8">
      <c r="A948" s="160"/>
      <c r="D948" s="162"/>
      <c r="E948" s="163"/>
      <c r="F948" s="163"/>
      <c r="G948" s="163"/>
      <c r="H948" s="163"/>
    </row>
    <row r="949" spans="1:8">
      <c r="A949" s="160"/>
      <c r="D949" s="162"/>
      <c r="E949" s="163"/>
      <c r="F949" s="163"/>
      <c r="G949" s="163"/>
      <c r="H949" s="163"/>
    </row>
    <row r="950" spans="1:8">
      <c r="A950" s="160"/>
      <c r="D950" s="162"/>
      <c r="E950" s="163"/>
      <c r="F950" s="163"/>
      <c r="G950" s="163"/>
      <c r="H950" s="163"/>
    </row>
    <row r="951" spans="1:8">
      <c r="A951" s="160"/>
      <c r="D951" s="162"/>
      <c r="E951" s="163"/>
      <c r="F951" s="163"/>
      <c r="G951" s="163"/>
      <c r="H951" s="163"/>
    </row>
    <row r="952" spans="1:8">
      <c r="A952" s="160"/>
      <c r="D952" s="162"/>
      <c r="E952" s="163"/>
      <c r="F952" s="163"/>
      <c r="G952" s="163"/>
      <c r="H952" s="163"/>
    </row>
    <row r="953" spans="1:8">
      <c r="A953" s="160"/>
      <c r="D953" s="162"/>
      <c r="E953" s="163"/>
      <c r="F953" s="163"/>
      <c r="G953" s="163"/>
      <c r="H953" s="163"/>
    </row>
    <row r="954" spans="1:8">
      <c r="A954" s="160"/>
      <c r="D954" s="162"/>
      <c r="E954" s="163"/>
      <c r="F954" s="163"/>
      <c r="G954" s="163"/>
      <c r="H954" s="163"/>
    </row>
    <row r="955" spans="1:8">
      <c r="A955" s="160"/>
      <c r="D955" s="162"/>
      <c r="E955" s="163"/>
      <c r="F955" s="163"/>
      <c r="G955" s="163"/>
      <c r="H955" s="163"/>
    </row>
    <row r="956" spans="1:8">
      <c r="A956" s="160"/>
      <c r="D956" s="162"/>
      <c r="E956" s="163"/>
      <c r="F956" s="163"/>
      <c r="G956" s="163"/>
      <c r="H956" s="163"/>
    </row>
    <row r="957" spans="1:8">
      <c r="A957" s="160"/>
      <c r="D957" s="162"/>
      <c r="E957" s="163"/>
      <c r="F957" s="163"/>
      <c r="G957" s="163"/>
      <c r="H957" s="163"/>
    </row>
    <row r="958" spans="1:8">
      <c r="A958" s="160"/>
      <c r="D958" s="162"/>
      <c r="E958" s="163"/>
      <c r="F958" s="163"/>
      <c r="G958" s="163"/>
      <c r="H958" s="163"/>
    </row>
    <row r="959" spans="1:8">
      <c r="A959" s="160"/>
      <c r="D959" s="162"/>
      <c r="E959" s="163"/>
      <c r="F959" s="163"/>
      <c r="G959" s="163"/>
      <c r="H959" s="163"/>
    </row>
    <row r="960" spans="1:8">
      <c r="A960" s="160"/>
      <c r="D960" s="162"/>
      <c r="E960" s="163"/>
      <c r="F960" s="163"/>
      <c r="G960" s="163"/>
      <c r="H960" s="163"/>
    </row>
    <row r="961" spans="1:8">
      <c r="A961" s="160"/>
      <c r="D961" s="162"/>
      <c r="E961" s="163"/>
      <c r="F961" s="163"/>
      <c r="G961" s="163"/>
      <c r="H961" s="163"/>
    </row>
    <row r="962" spans="1:8">
      <c r="A962" s="160"/>
      <c r="D962" s="162"/>
      <c r="E962" s="163"/>
      <c r="F962" s="163"/>
      <c r="G962" s="163"/>
      <c r="H962" s="163"/>
    </row>
    <row r="963" spans="1:8">
      <c r="A963" s="160"/>
      <c r="D963" s="162"/>
      <c r="E963" s="163"/>
      <c r="F963" s="163"/>
      <c r="G963" s="163"/>
      <c r="H963" s="163"/>
    </row>
    <row r="964" spans="1:8">
      <c r="A964" s="160"/>
      <c r="D964" s="162"/>
      <c r="E964" s="163"/>
      <c r="F964" s="163"/>
      <c r="G964" s="163"/>
      <c r="H964" s="163"/>
    </row>
    <row r="965" spans="1:8">
      <c r="A965" s="160"/>
      <c r="D965" s="162"/>
      <c r="E965" s="163"/>
      <c r="F965" s="163"/>
      <c r="G965" s="163"/>
      <c r="H965" s="163"/>
    </row>
    <row r="966" spans="1:8">
      <c r="A966" s="160"/>
      <c r="D966" s="162"/>
      <c r="E966" s="163"/>
      <c r="F966" s="163"/>
      <c r="G966" s="163"/>
      <c r="H966" s="163"/>
    </row>
    <row r="967" spans="1:8">
      <c r="A967" s="160"/>
      <c r="D967" s="162"/>
      <c r="E967" s="163"/>
      <c r="F967" s="163"/>
      <c r="G967" s="163"/>
      <c r="H967" s="163"/>
    </row>
    <row r="968" spans="1:8">
      <c r="A968" s="160"/>
      <c r="D968" s="162"/>
      <c r="E968" s="163"/>
      <c r="F968" s="163"/>
      <c r="G968" s="163"/>
      <c r="H968" s="163"/>
    </row>
    <row r="969" spans="1:8">
      <c r="A969" s="160"/>
      <c r="D969" s="162"/>
      <c r="E969" s="163"/>
      <c r="F969" s="163"/>
      <c r="G969" s="163"/>
      <c r="H969" s="163"/>
    </row>
    <row r="970" spans="1:8">
      <c r="A970" s="160"/>
      <c r="D970" s="162"/>
      <c r="E970" s="163"/>
      <c r="F970" s="163"/>
      <c r="G970" s="163"/>
      <c r="H970" s="163"/>
    </row>
    <row r="971" spans="1:8">
      <c r="A971" s="160"/>
      <c r="D971" s="162"/>
      <c r="E971" s="163"/>
      <c r="F971" s="163"/>
      <c r="G971" s="163"/>
      <c r="H971" s="163"/>
    </row>
    <row r="972" spans="1:8">
      <c r="A972" s="160"/>
      <c r="D972" s="162"/>
      <c r="E972" s="163"/>
      <c r="F972" s="163"/>
      <c r="G972" s="163"/>
      <c r="H972" s="163"/>
    </row>
    <row r="973" spans="1:8">
      <c r="A973" s="160"/>
      <c r="D973" s="162"/>
      <c r="E973" s="163"/>
      <c r="F973" s="163"/>
      <c r="G973" s="163"/>
      <c r="H973" s="163"/>
    </row>
    <row r="974" spans="1:8">
      <c r="A974" s="160"/>
      <c r="D974" s="162"/>
      <c r="E974" s="163"/>
      <c r="F974" s="163"/>
      <c r="G974" s="163"/>
      <c r="H974" s="163"/>
    </row>
    <row r="975" spans="1:8">
      <c r="A975" s="160"/>
      <c r="D975" s="162"/>
      <c r="E975" s="163"/>
      <c r="F975" s="163"/>
      <c r="G975" s="163"/>
      <c r="H975" s="163"/>
    </row>
    <row r="976" spans="1:8">
      <c r="A976" s="160"/>
      <c r="D976" s="162"/>
      <c r="E976" s="163"/>
      <c r="F976" s="163"/>
      <c r="G976" s="163"/>
      <c r="H976" s="163"/>
    </row>
    <row r="977" spans="1:8">
      <c r="A977" s="160"/>
      <c r="D977" s="162"/>
      <c r="E977" s="163"/>
      <c r="F977" s="163"/>
      <c r="G977" s="163"/>
      <c r="H977" s="163"/>
    </row>
    <row r="978" spans="1:8">
      <c r="A978" s="160"/>
      <c r="D978" s="162"/>
      <c r="E978" s="163"/>
      <c r="F978" s="163"/>
      <c r="G978" s="163"/>
      <c r="H978" s="163"/>
    </row>
    <row r="979" spans="1:8">
      <c r="A979" s="160"/>
      <c r="D979" s="162"/>
      <c r="E979" s="163"/>
      <c r="F979" s="163"/>
      <c r="G979" s="163"/>
      <c r="H979" s="163"/>
    </row>
    <row r="980" spans="1:8">
      <c r="A980" s="160"/>
      <c r="D980" s="162"/>
      <c r="E980" s="163"/>
      <c r="F980" s="163"/>
      <c r="G980" s="163"/>
      <c r="H980" s="163"/>
    </row>
    <row r="981" spans="1:8">
      <c r="A981" s="160"/>
      <c r="D981" s="162"/>
      <c r="E981" s="163"/>
      <c r="F981" s="163"/>
      <c r="G981" s="163"/>
      <c r="H981" s="163"/>
    </row>
    <row r="982" spans="1:8">
      <c r="A982" s="160"/>
      <c r="D982" s="162"/>
      <c r="E982" s="163"/>
      <c r="F982" s="163"/>
      <c r="G982" s="163"/>
      <c r="H982" s="163"/>
    </row>
    <row r="983" spans="1:8">
      <c r="A983" s="160"/>
      <c r="D983" s="162"/>
      <c r="E983" s="163"/>
      <c r="F983" s="163"/>
      <c r="G983" s="163"/>
      <c r="H983" s="163"/>
    </row>
    <row r="984" spans="1:8">
      <c r="A984" s="160"/>
      <c r="D984" s="162"/>
      <c r="E984" s="163"/>
      <c r="F984" s="163"/>
      <c r="G984" s="163"/>
      <c r="H984" s="163"/>
    </row>
    <row r="985" spans="1:8">
      <c r="A985" s="160"/>
      <c r="D985" s="162"/>
      <c r="E985" s="163"/>
      <c r="F985" s="163"/>
      <c r="G985" s="163"/>
      <c r="H985" s="163"/>
    </row>
    <row r="986" spans="1:8">
      <c r="A986" s="160"/>
      <c r="D986" s="162"/>
      <c r="E986" s="163"/>
      <c r="F986" s="163"/>
      <c r="G986" s="163"/>
      <c r="H986" s="163"/>
    </row>
    <row r="987" spans="1:8">
      <c r="A987" s="160"/>
      <c r="D987" s="162"/>
      <c r="E987" s="163"/>
      <c r="F987" s="163"/>
      <c r="G987" s="163"/>
      <c r="H987" s="163"/>
    </row>
    <row r="988" spans="1:8">
      <c r="A988" s="160"/>
      <c r="D988" s="162"/>
      <c r="E988" s="163"/>
      <c r="F988" s="163"/>
      <c r="G988" s="163"/>
      <c r="H988" s="163"/>
    </row>
    <row r="989" spans="1:8">
      <c r="A989" s="160"/>
      <c r="D989" s="162"/>
      <c r="E989" s="163"/>
      <c r="F989" s="163"/>
      <c r="G989" s="163"/>
      <c r="H989" s="163"/>
    </row>
    <row r="990" spans="1:8">
      <c r="A990" s="160"/>
      <c r="D990" s="162"/>
      <c r="E990" s="163"/>
      <c r="F990" s="163"/>
      <c r="G990" s="163"/>
      <c r="H990" s="163"/>
    </row>
    <row r="991" spans="1:8">
      <c r="A991" s="160"/>
      <c r="D991" s="162"/>
      <c r="E991" s="163"/>
      <c r="F991" s="163"/>
      <c r="G991" s="163"/>
      <c r="H991" s="163"/>
    </row>
    <row r="992" spans="1:8">
      <c r="A992" s="160"/>
      <c r="D992" s="162"/>
      <c r="E992" s="163"/>
      <c r="F992" s="163"/>
      <c r="G992" s="163"/>
      <c r="H992" s="163"/>
    </row>
    <row r="993" spans="1:8">
      <c r="A993" s="160"/>
      <c r="D993" s="162"/>
      <c r="E993" s="163"/>
      <c r="F993" s="163"/>
      <c r="G993" s="163"/>
      <c r="H993" s="163"/>
    </row>
    <row r="994" spans="1:8">
      <c r="A994" s="160"/>
      <c r="D994" s="162"/>
      <c r="E994" s="163"/>
      <c r="F994" s="163"/>
      <c r="G994" s="163"/>
      <c r="H994" s="163"/>
    </row>
    <row r="995" spans="1:8">
      <c r="A995" s="160"/>
      <c r="D995" s="162"/>
      <c r="E995" s="163"/>
      <c r="F995" s="163"/>
      <c r="G995" s="163"/>
      <c r="H995" s="163"/>
    </row>
    <row r="996" spans="1:8">
      <c r="A996" s="160"/>
      <c r="D996" s="162"/>
      <c r="E996" s="163"/>
      <c r="F996" s="163"/>
      <c r="G996" s="163"/>
      <c r="H996" s="163"/>
    </row>
    <row r="997" spans="1:8">
      <c r="A997" s="160"/>
      <c r="D997" s="162"/>
      <c r="E997" s="163"/>
      <c r="F997" s="163"/>
      <c r="G997" s="163"/>
      <c r="H997" s="163"/>
    </row>
    <row r="998" spans="1:8">
      <c r="A998" s="160"/>
      <c r="D998" s="162"/>
      <c r="E998" s="163"/>
      <c r="F998" s="163"/>
      <c r="G998" s="163"/>
      <c r="H998" s="163"/>
    </row>
    <row r="999" spans="1:8">
      <c r="A999" s="160"/>
      <c r="D999" s="162"/>
      <c r="E999" s="163"/>
      <c r="F999" s="163"/>
      <c r="G999" s="163"/>
      <c r="H999" s="163"/>
    </row>
    <row r="1000" spans="1:8">
      <c r="A1000" s="160"/>
      <c r="D1000" s="162"/>
      <c r="E1000" s="163"/>
      <c r="F1000" s="163"/>
      <c r="G1000" s="163"/>
      <c r="H1000" s="163"/>
    </row>
    <row r="1001" spans="1:8">
      <c r="A1001" s="160"/>
      <c r="D1001" s="162"/>
      <c r="E1001" s="163"/>
      <c r="F1001" s="163"/>
      <c r="G1001" s="163"/>
      <c r="H1001" s="163"/>
    </row>
    <row r="1002" spans="1:8">
      <c r="A1002" s="160"/>
      <c r="D1002" s="162"/>
      <c r="E1002" s="163"/>
      <c r="F1002" s="163"/>
      <c r="G1002" s="163"/>
      <c r="H1002" s="163"/>
    </row>
    <row r="1003" spans="1:8">
      <c r="A1003" s="160"/>
      <c r="D1003" s="162"/>
      <c r="E1003" s="163"/>
      <c r="F1003" s="163"/>
      <c r="G1003" s="163"/>
      <c r="H1003" s="163"/>
    </row>
    <row r="1004" spans="1:8">
      <c r="A1004" s="160"/>
      <c r="D1004" s="162"/>
      <c r="E1004" s="163"/>
      <c r="F1004" s="163"/>
      <c r="G1004" s="163"/>
      <c r="H1004" s="163"/>
    </row>
    <row r="1005" spans="1:8">
      <c r="A1005" s="160"/>
      <c r="D1005" s="162"/>
      <c r="E1005" s="163"/>
      <c r="F1005" s="163"/>
      <c r="G1005" s="163"/>
      <c r="H1005" s="163"/>
    </row>
    <row r="1006" spans="1:8">
      <c r="A1006" s="160"/>
      <c r="D1006" s="162"/>
      <c r="E1006" s="163"/>
      <c r="F1006" s="163"/>
      <c r="G1006" s="163"/>
      <c r="H1006" s="163"/>
    </row>
    <row r="1007" spans="1:8">
      <c r="A1007" s="160"/>
      <c r="D1007" s="162"/>
      <c r="E1007" s="163"/>
      <c r="F1007" s="163"/>
      <c r="G1007" s="163"/>
      <c r="H1007" s="163"/>
    </row>
    <row r="1008" spans="1:8">
      <c r="A1008" s="160"/>
      <c r="D1008" s="162"/>
      <c r="E1008" s="163"/>
      <c r="F1008" s="163"/>
      <c r="G1008" s="163"/>
      <c r="H1008" s="163"/>
    </row>
    <row r="1009" spans="1:8">
      <c r="A1009" s="160"/>
      <c r="D1009" s="162"/>
      <c r="E1009" s="163"/>
      <c r="F1009" s="163"/>
      <c r="G1009" s="163"/>
      <c r="H1009" s="163"/>
    </row>
    <row r="1010" spans="1:8">
      <c r="A1010" s="160"/>
      <c r="D1010" s="162"/>
      <c r="E1010" s="163"/>
      <c r="F1010" s="163"/>
      <c r="G1010" s="163"/>
      <c r="H1010" s="163"/>
    </row>
    <row r="1011" spans="1:8">
      <c r="A1011" s="160"/>
      <c r="D1011" s="162"/>
      <c r="E1011" s="163"/>
      <c r="F1011" s="163"/>
      <c r="G1011" s="163"/>
      <c r="H1011" s="163"/>
    </row>
    <row r="1012" spans="1:8">
      <c r="A1012" s="160"/>
      <c r="D1012" s="162"/>
      <c r="E1012" s="163"/>
      <c r="F1012" s="163"/>
      <c r="G1012" s="163"/>
      <c r="H1012" s="163"/>
    </row>
    <row r="1013" spans="1:8">
      <c r="A1013" s="160"/>
      <c r="D1013" s="162"/>
      <c r="E1013" s="163"/>
      <c r="F1013" s="163"/>
      <c r="G1013" s="163"/>
      <c r="H1013" s="163"/>
    </row>
    <row r="1014" spans="1:8">
      <c r="A1014" s="160"/>
      <c r="D1014" s="162"/>
      <c r="E1014" s="163"/>
      <c r="F1014" s="163"/>
      <c r="G1014" s="163"/>
      <c r="H1014" s="163"/>
    </row>
    <row r="1015" spans="1:8">
      <c r="A1015" s="160"/>
      <c r="D1015" s="162"/>
      <c r="E1015" s="163"/>
      <c r="F1015" s="163"/>
      <c r="G1015" s="163"/>
      <c r="H1015" s="163"/>
    </row>
    <row r="1016" spans="1:8">
      <c r="A1016" s="160"/>
      <c r="D1016" s="162"/>
      <c r="E1016" s="163"/>
      <c r="F1016" s="163"/>
      <c r="G1016" s="163"/>
      <c r="H1016" s="163"/>
    </row>
    <row r="1017" spans="1:8">
      <c r="A1017" s="160"/>
      <c r="D1017" s="162"/>
      <c r="E1017" s="163"/>
      <c r="F1017" s="163"/>
      <c r="G1017" s="163"/>
      <c r="H1017" s="163"/>
    </row>
    <row r="1018" spans="1:8">
      <c r="A1018" s="160"/>
      <c r="D1018" s="162"/>
      <c r="E1018" s="163"/>
      <c r="F1018" s="163"/>
      <c r="G1018" s="163"/>
      <c r="H1018" s="163"/>
    </row>
    <row r="1019" spans="1:8">
      <c r="A1019" s="160"/>
      <c r="D1019" s="162"/>
      <c r="E1019" s="163"/>
      <c r="F1019" s="163"/>
      <c r="G1019" s="163"/>
      <c r="H1019" s="163"/>
    </row>
    <row r="1020" spans="1:8">
      <c r="A1020" s="160"/>
      <c r="D1020" s="162"/>
      <c r="E1020" s="163"/>
      <c r="F1020" s="163"/>
      <c r="G1020" s="163"/>
      <c r="H1020" s="163"/>
    </row>
    <row r="1021" spans="1:8">
      <c r="A1021" s="160"/>
      <c r="D1021" s="162"/>
      <c r="E1021" s="163"/>
      <c r="F1021" s="163"/>
      <c r="G1021" s="163"/>
      <c r="H1021" s="163"/>
    </row>
    <row r="1022" spans="1:8">
      <c r="A1022" s="160"/>
      <c r="D1022" s="162"/>
      <c r="E1022" s="163"/>
      <c r="F1022" s="163"/>
      <c r="G1022" s="163"/>
      <c r="H1022" s="163"/>
    </row>
    <row r="1023" spans="1:8">
      <c r="A1023" s="160"/>
      <c r="D1023" s="162"/>
      <c r="E1023" s="163"/>
      <c r="F1023" s="163"/>
      <c r="G1023" s="163"/>
      <c r="H1023" s="163"/>
    </row>
    <row r="1024" spans="1:8">
      <c r="A1024" s="160"/>
      <c r="D1024" s="162"/>
      <c r="E1024" s="163"/>
      <c r="F1024" s="163"/>
      <c r="G1024" s="163"/>
      <c r="H1024" s="163"/>
    </row>
    <row r="1025" spans="1:8">
      <c r="A1025" s="160"/>
      <c r="D1025" s="162"/>
      <c r="E1025" s="163"/>
      <c r="F1025" s="163"/>
      <c r="G1025" s="163"/>
      <c r="H1025" s="163"/>
    </row>
    <row r="1026" spans="1:8">
      <c r="A1026" s="160"/>
      <c r="D1026" s="162"/>
      <c r="E1026" s="163"/>
      <c r="F1026" s="163"/>
      <c r="G1026" s="163"/>
      <c r="H1026" s="163"/>
    </row>
    <row r="1027" spans="1:8">
      <c r="A1027" s="160"/>
      <c r="D1027" s="162"/>
      <c r="E1027" s="163"/>
      <c r="F1027" s="163"/>
      <c r="G1027" s="163"/>
      <c r="H1027" s="163"/>
    </row>
    <row r="1028" spans="1:8">
      <c r="A1028" s="160"/>
      <c r="D1028" s="162"/>
      <c r="E1028" s="163"/>
      <c r="F1028" s="163"/>
      <c r="G1028" s="163"/>
      <c r="H1028" s="163"/>
    </row>
    <row r="1029" spans="1:8">
      <c r="A1029" s="160"/>
      <c r="D1029" s="162"/>
      <c r="E1029" s="163"/>
      <c r="F1029" s="163"/>
      <c r="G1029" s="163"/>
      <c r="H1029" s="163"/>
    </row>
    <row r="1030" spans="1:8">
      <c r="A1030" s="160"/>
      <c r="D1030" s="162"/>
      <c r="E1030" s="163"/>
      <c r="F1030" s="163"/>
      <c r="G1030" s="163"/>
      <c r="H1030" s="163"/>
    </row>
    <row r="1031" spans="1:8">
      <c r="A1031" s="160"/>
      <c r="D1031" s="162"/>
      <c r="E1031" s="163"/>
      <c r="F1031" s="163"/>
      <c r="G1031" s="163"/>
      <c r="H1031" s="163"/>
    </row>
    <row r="1032" spans="1:8">
      <c r="A1032" s="160"/>
      <c r="D1032" s="162"/>
      <c r="E1032" s="163"/>
      <c r="F1032" s="163"/>
      <c r="G1032" s="163"/>
      <c r="H1032" s="163"/>
    </row>
    <row r="1033" spans="1:8">
      <c r="A1033" s="160"/>
      <c r="D1033" s="162"/>
      <c r="E1033" s="163"/>
      <c r="F1033" s="163"/>
      <c r="G1033" s="163"/>
      <c r="H1033" s="163"/>
    </row>
    <row r="1034" spans="1:8">
      <c r="A1034" s="160"/>
      <c r="D1034" s="162"/>
      <c r="E1034" s="163"/>
      <c r="F1034" s="163"/>
      <c r="G1034" s="163"/>
      <c r="H1034" s="163"/>
    </row>
    <row r="1035" spans="1:8">
      <c r="A1035" s="160"/>
      <c r="D1035" s="162"/>
      <c r="E1035" s="163"/>
      <c r="F1035" s="163"/>
      <c r="G1035" s="163"/>
      <c r="H1035" s="163"/>
    </row>
    <row r="1036" spans="1:8">
      <c r="A1036" s="160"/>
      <c r="D1036" s="162"/>
      <c r="E1036" s="163"/>
      <c r="F1036" s="163"/>
      <c r="G1036" s="163"/>
      <c r="H1036" s="163"/>
    </row>
    <row r="1037" spans="1:8">
      <c r="A1037" s="160"/>
      <c r="D1037" s="162"/>
      <c r="E1037" s="163"/>
      <c r="F1037" s="163"/>
      <c r="G1037" s="163"/>
      <c r="H1037" s="163"/>
    </row>
    <row r="1038" spans="1:8">
      <c r="A1038" s="160"/>
      <c r="D1038" s="162"/>
      <c r="E1038" s="163"/>
      <c r="F1038" s="163"/>
      <c r="G1038" s="163"/>
      <c r="H1038" s="163"/>
    </row>
    <row r="1039" spans="1:8">
      <c r="A1039" s="160"/>
      <c r="D1039" s="162"/>
      <c r="E1039" s="163"/>
      <c r="F1039" s="163"/>
      <c r="G1039" s="163"/>
      <c r="H1039" s="163"/>
    </row>
    <row r="1040" spans="1:8">
      <c r="A1040" s="160"/>
      <c r="D1040" s="162"/>
      <c r="E1040" s="163"/>
      <c r="F1040" s="163"/>
      <c r="G1040" s="163"/>
      <c r="H1040" s="163"/>
    </row>
    <row r="1041" spans="1:8">
      <c r="A1041" s="160"/>
      <c r="D1041" s="162"/>
      <c r="E1041" s="163"/>
      <c r="F1041" s="163"/>
      <c r="G1041" s="163"/>
      <c r="H1041" s="163"/>
    </row>
    <row r="1042" spans="1:8">
      <c r="A1042" s="160"/>
      <c r="D1042" s="162"/>
      <c r="E1042" s="163"/>
      <c r="F1042" s="163"/>
      <c r="G1042" s="163"/>
      <c r="H1042" s="163"/>
    </row>
    <row r="1043" spans="1:8">
      <c r="A1043" s="160"/>
      <c r="D1043" s="162"/>
      <c r="E1043" s="163"/>
      <c r="F1043" s="163"/>
      <c r="G1043" s="163"/>
      <c r="H1043" s="163"/>
    </row>
    <row r="1044" spans="1:8">
      <c r="A1044" s="160"/>
      <c r="D1044" s="162"/>
      <c r="E1044" s="163"/>
      <c r="F1044" s="163"/>
      <c r="G1044" s="163"/>
      <c r="H1044" s="163"/>
    </row>
    <row r="1045" spans="1:8">
      <c r="A1045" s="160"/>
      <c r="D1045" s="162"/>
      <c r="E1045" s="163"/>
      <c r="F1045" s="163"/>
      <c r="G1045" s="163"/>
      <c r="H1045" s="163"/>
    </row>
    <row r="1046" spans="1:8">
      <c r="A1046" s="160"/>
      <c r="D1046" s="162"/>
      <c r="E1046" s="163"/>
      <c r="F1046" s="163"/>
      <c r="G1046" s="163"/>
      <c r="H1046" s="163"/>
    </row>
    <row r="1047" spans="1:8">
      <c r="A1047" s="160"/>
      <c r="D1047" s="162"/>
      <c r="E1047" s="163"/>
      <c r="F1047" s="163"/>
      <c r="G1047" s="163"/>
      <c r="H1047" s="163"/>
    </row>
    <row r="1048" spans="1:8">
      <c r="A1048" s="160"/>
      <c r="D1048" s="162"/>
      <c r="E1048" s="163"/>
      <c r="F1048" s="163"/>
      <c r="G1048" s="163"/>
      <c r="H1048" s="163"/>
    </row>
    <row r="1049" spans="1:8">
      <c r="A1049" s="160"/>
      <c r="D1049" s="162"/>
      <c r="E1049" s="163"/>
      <c r="F1049" s="163"/>
      <c r="G1049" s="163"/>
      <c r="H1049" s="163"/>
    </row>
    <row r="1050" spans="1:8">
      <c r="A1050" s="160"/>
      <c r="D1050" s="162"/>
      <c r="E1050" s="163"/>
      <c r="F1050" s="163"/>
      <c r="G1050" s="163"/>
      <c r="H1050" s="163"/>
    </row>
    <row r="1051" spans="1:8">
      <c r="A1051" s="160"/>
      <c r="D1051" s="162"/>
      <c r="E1051" s="163"/>
      <c r="F1051" s="163"/>
      <c r="G1051" s="163"/>
      <c r="H1051" s="163"/>
    </row>
    <row r="1052" spans="1:8">
      <c r="A1052" s="160"/>
      <c r="D1052" s="162"/>
      <c r="E1052" s="163"/>
      <c r="F1052" s="163"/>
      <c r="G1052" s="163"/>
      <c r="H1052" s="163"/>
    </row>
    <row r="1053" spans="1:8">
      <c r="A1053" s="160"/>
      <c r="D1053" s="162"/>
      <c r="E1053" s="163"/>
      <c r="F1053" s="163"/>
      <c r="G1053" s="163"/>
      <c r="H1053" s="163"/>
    </row>
    <row r="1054" spans="1:8">
      <c r="A1054" s="160"/>
      <c r="D1054" s="162"/>
      <c r="E1054" s="163"/>
      <c r="F1054" s="163"/>
      <c r="G1054" s="163"/>
      <c r="H1054" s="163"/>
    </row>
    <row r="1055" spans="1:8">
      <c r="A1055" s="160"/>
      <c r="D1055" s="162"/>
      <c r="E1055" s="163"/>
      <c r="F1055" s="163"/>
      <c r="G1055" s="163"/>
      <c r="H1055" s="163"/>
    </row>
    <row r="1056" spans="1:8">
      <c r="A1056" s="160"/>
      <c r="D1056" s="162"/>
      <c r="E1056" s="163"/>
      <c r="F1056" s="163"/>
      <c r="G1056" s="163"/>
      <c r="H1056" s="163"/>
    </row>
    <row r="1057" spans="1:8">
      <c r="A1057" s="160"/>
      <c r="D1057" s="162"/>
      <c r="E1057" s="163"/>
      <c r="F1057" s="163"/>
      <c r="G1057" s="163"/>
      <c r="H1057" s="163"/>
    </row>
    <row r="1058" spans="1:8">
      <c r="A1058" s="160"/>
      <c r="D1058" s="162"/>
      <c r="E1058" s="163"/>
      <c r="F1058" s="163"/>
      <c r="G1058" s="163"/>
      <c r="H1058" s="163"/>
    </row>
    <row r="1059" spans="1:8">
      <c r="A1059" s="160"/>
      <c r="D1059" s="162"/>
      <c r="E1059" s="163"/>
      <c r="F1059" s="163"/>
      <c r="G1059" s="163"/>
      <c r="H1059" s="163"/>
    </row>
    <row r="1060" spans="1:8">
      <c r="A1060" s="160"/>
      <c r="D1060" s="162"/>
      <c r="E1060" s="163"/>
      <c r="F1060" s="163"/>
      <c r="G1060" s="163"/>
      <c r="H1060" s="163"/>
    </row>
    <row r="1061" spans="1:8">
      <c r="A1061" s="160"/>
      <c r="D1061" s="162"/>
      <c r="E1061" s="163"/>
      <c r="F1061" s="163"/>
      <c r="G1061" s="163"/>
      <c r="H1061" s="163"/>
    </row>
    <row r="1062" spans="1:8">
      <c r="A1062" s="160"/>
      <c r="D1062" s="162"/>
      <c r="E1062" s="163"/>
      <c r="F1062" s="163"/>
      <c r="G1062" s="163"/>
      <c r="H1062" s="163"/>
    </row>
    <row r="1063" spans="1:8">
      <c r="A1063" s="160"/>
      <c r="D1063" s="162"/>
      <c r="E1063" s="163"/>
      <c r="F1063" s="163"/>
      <c r="G1063" s="163"/>
      <c r="H1063" s="163"/>
    </row>
    <row r="1064" spans="1:8">
      <c r="A1064" s="160"/>
      <c r="D1064" s="162"/>
      <c r="E1064" s="163"/>
      <c r="F1064" s="163"/>
      <c r="G1064" s="163"/>
      <c r="H1064" s="163"/>
    </row>
    <row r="1065" spans="1:8">
      <c r="A1065" s="160"/>
      <c r="D1065" s="162"/>
      <c r="E1065" s="163"/>
      <c r="F1065" s="163"/>
      <c r="G1065" s="163"/>
      <c r="H1065" s="163"/>
    </row>
    <row r="1066" spans="1:8">
      <c r="A1066" s="160"/>
      <c r="D1066" s="162"/>
      <c r="E1066" s="163"/>
      <c r="F1066" s="163"/>
      <c r="G1066" s="163"/>
      <c r="H1066" s="163"/>
    </row>
    <row r="1067" spans="1:8">
      <c r="A1067" s="160"/>
      <c r="D1067" s="162"/>
      <c r="E1067" s="163"/>
      <c r="F1067" s="163"/>
      <c r="G1067" s="163"/>
      <c r="H1067" s="163"/>
    </row>
    <row r="1068" spans="1:8">
      <c r="A1068" s="160"/>
      <c r="D1068" s="162"/>
      <c r="E1068" s="163"/>
      <c r="F1068" s="163"/>
      <c r="G1068" s="163"/>
      <c r="H1068" s="163"/>
    </row>
    <row r="1069" spans="1:8">
      <c r="A1069" s="160"/>
      <c r="D1069" s="162"/>
      <c r="E1069" s="163"/>
      <c r="F1069" s="163"/>
      <c r="G1069" s="163"/>
      <c r="H1069" s="163"/>
    </row>
    <row r="1070" spans="1:8">
      <c r="A1070" s="160"/>
      <c r="D1070" s="162"/>
      <c r="E1070" s="163"/>
      <c r="F1070" s="163"/>
      <c r="G1070" s="163"/>
      <c r="H1070" s="163"/>
    </row>
    <row r="1071" spans="1:8">
      <c r="A1071" s="160"/>
      <c r="D1071" s="162"/>
      <c r="E1071" s="163"/>
      <c r="F1071" s="163"/>
      <c r="G1071" s="163"/>
      <c r="H1071" s="163"/>
    </row>
    <row r="1072" spans="1:8">
      <c r="A1072" s="160"/>
      <c r="D1072" s="162"/>
      <c r="E1072" s="163"/>
      <c r="F1072" s="163"/>
      <c r="G1072" s="163"/>
      <c r="H1072" s="163"/>
    </row>
    <row r="1073" spans="1:8">
      <c r="A1073" s="160"/>
      <c r="D1073" s="162"/>
      <c r="E1073" s="163"/>
      <c r="F1073" s="163"/>
      <c r="G1073" s="163"/>
      <c r="H1073" s="163"/>
    </row>
    <row r="1074" spans="1:8">
      <c r="A1074" s="160"/>
      <c r="D1074" s="162"/>
      <c r="E1074" s="163"/>
      <c r="F1074" s="163"/>
      <c r="G1074" s="163"/>
      <c r="H1074" s="163"/>
    </row>
    <row r="1075" spans="1:8">
      <c r="A1075" s="160"/>
      <c r="D1075" s="162"/>
      <c r="E1075" s="163"/>
      <c r="F1075" s="163"/>
      <c r="G1075" s="163"/>
      <c r="H1075" s="163"/>
    </row>
    <row r="1076" spans="1:8">
      <c r="A1076" s="160"/>
      <c r="D1076" s="162"/>
      <c r="E1076" s="163"/>
      <c r="F1076" s="163"/>
      <c r="G1076" s="163"/>
      <c r="H1076" s="163"/>
    </row>
    <row r="1077" spans="1:8">
      <c r="A1077" s="160"/>
      <c r="D1077" s="162"/>
      <c r="E1077" s="163"/>
      <c r="F1077" s="163"/>
      <c r="G1077" s="163"/>
      <c r="H1077" s="163"/>
    </row>
    <row r="1078" spans="1:8">
      <c r="A1078" s="160"/>
      <c r="D1078" s="162"/>
      <c r="E1078" s="163"/>
      <c r="F1078" s="163"/>
      <c r="G1078" s="163"/>
      <c r="H1078" s="163"/>
    </row>
    <row r="1079" spans="1:8">
      <c r="A1079" s="160"/>
      <c r="D1079" s="162"/>
      <c r="E1079" s="163"/>
      <c r="F1079" s="163"/>
      <c r="G1079" s="163"/>
      <c r="H1079" s="163"/>
    </row>
    <row r="1080" spans="1:8">
      <c r="A1080" s="160"/>
      <c r="D1080" s="162"/>
      <c r="E1080" s="163"/>
      <c r="F1080" s="163"/>
      <c r="G1080" s="163"/>
      <c r="H1080" s="163"/>
    </row>
    <row r="1081" spans="1:8">
      <c r="A1081" s="160"/>
      <c r="D1081" s="162"/>
      <c r="E1081" s="163"/>
      <c r="F1081" s="163"/>
      <c r="G1081" s="163"/>
      <c r="H1081" s="163"/>
    </row>
    <row r="1082" spans="1:8">
      <c r="A1082" s="160"/>
      <c r="D1082" s="162"/>
      <c r="E1082" s="163"/>
      <c r="F1082" s="163"/>
      <c r="G1082" s="163"/>
      <c r="H1082" s="163"/>
    </row>
    <row r="1083" spans="1:8">
      <c r="A1083" s="160"/>
      <c r="D1083" s="162"/>
      <c r="E1083" s="163"/>
      <c r="F1083" s="163"/>
      <c r="G1083" s="163"/>
      <c r="H1083" s="163"/>
    </row>
    <row r="1084" spans="1:8">
      <c r="A1084" s="160"/>
      <c r="D1084" s="162"/>
      <c r="E1084" s="163"/>
      <c r="F1084" s="163"/>
      <c r="G1084" s="163"/>
      <c r="H1084" s="163"/>
    </row>
    <row r="1085" spans="1:8">
      <c r="A1085" s="160"/>
      <c r="D1085" s="162"/>
      <c r="E1085" s="163"/>
      <c r="F1085" s="163"/>
      <c r="G1085" s="163"/>
      <c r="H1085" s="163"/>
    </row>
    <row r="1086" spans="1:8">
      <c r="A1086" s="160"/>
      <c r="D1086" s="162"/>
      <c r="E1086" s="163"/>
      <c r="F1086" s="163"/>
      <c r="G1086" s="163"/>
      <c r="H1086" s="163"/>
    </row>
    <row r="1087" spans="1:8">
      <c r="A1087" s="160"/>
      <c r="D1087" s="162"/>
      <c r="E1087" s="163"/>
      <c r="F1087" s="163"/>
      <c r="G1087" s="163"/>
      <c r="H1087" s="163"/>
    </row>
    <row r="1088" spans="1:8">
      <c r="A1088" s="160"/>
      <c r="D1088" s="162"/>
      <c r="E1088" s="163"/>
      <c r="F1088" s="163"/>
      <c r="G1088" s="163"/>
      <c r="H1088" s="163"/>
    </row>
    <row r="1089" spans="1:8">
      <c r="A1089" s="160"/>
      <c r="D1089" s="162"/>
      <c r="E1089" s="163"/>
      <c r="F1089" s="163"/>
      <c r="G1089" s="163"/>
      <c r="H1089" s="163"/>
    </row>
    <row r="1090" spans="1:8">
      <c r="A1090" s="160"/>
      <c r="D1090" s="162"/>
      <c r="E1090" s="163"/>
      <c r="F1090" s="163"/>
      <c r="G1090" s="163"/>
      <c r="H1090" s="163"/>
    </row>
    <row r="1091" spans="1:8">
      <c r="A1091" s="160"/>
      <c r="D1091" s="162"/>
      <c r="E1091" s="163"/>
      <c r="F1091" s="163"/>
      <c r="G1091" s="163"/>
      <c r="H1091" s="163"/>
    </row>
    <row r="1092" spans="1:8">
      <c r="A1092" s="160"/>
      <c r="D1092" s="162"/>
      <c r="E1092" s="163"/>
      <c r="F1092" s="163"/>
      <c r="G1092" s="163"/>
      <c r="H1092" s="163"/>
    </row>
    <row r="1093" spans="1:8">
      <c r="A1093" s="160"/>
      <c r="D1093" s="162"/>
      <c r="E1093" s="163"/>
      <c r="F1093" s="163"/>
      <c r="G1093" s="163"/>
      <c r="H1093" s="163"/>
    </row>
    <row r="1094" spans="1:8">
      <c r="A1094" s="160"/>
      <c r="D1094" s="162"/>
      <c r="E1094" s="163"/>
      <c r="F1094" s="163"/>
      <c r="G1094" s="163"/>
      <c r="H1094" s="163"/>
    </row>
    <row r="1095" spans="1:8">
      <c r="A1095" s="160"/>
      <c r="D1095" s="162"/>
      <c r="E1095" s="163"/>
      <c r="F1095" s="163"/>
      <c r="G1095" s="163"/>
      <c r="H1095" s="163"/>
    </row>
    <row r="1096" spans="1:8">
      <c r="A1096" s="160"/>
      <c r="D1096" s="162"/>
      <c r="E1096" s="163"/>
      <c r="F1096" s="163"/>
      <c r="G1096" s="163"/>
      <c r="H1096" s="163"/>
    </row>
    <row r="1097" spans="1:8">
      <c r="A1097" s="160"/>
      <c r="D1097" s="162"/>
      <c r="E1097" s="163"/>
      <c r="F1097" s="163"/>
      <c r="G1097" s="163"/>
      <c r="H1097" s="163"/>
    </row>
    <row r="1098" spans="1:8">
      <c r="A1098" s="160"/>
      <c r="D1098" s="162"/>
      <c r="E1098" s="163"/>
      <c r="F1098" s="163"/>
      <c r="G1098" s="163"/>
      <c r="H1098" s="163"/>
    </row>
    <row r="1099" spans="1:8">
      <c r="A1099" s="160"/>
      <c r="D1099" s="162"/>
      <c r="E1099" s="163"/>
      <c r="F1099" s="163"/>
      <c r="G1099" s="163"/>
      <c r="H1099" s="163"/>
    </row>
    <row r="1100" spans="1:8">
      <c r="A1100" s="160"/>
      <c r="D1100" s="162"/>
      <c r="E1100" s="163"/>
      <c r="F1100" s="163"/>
      <c r="G1100" s="163"/>
      <c r="H1100" s="163"/>
    </row>
    <row r="1101" spans="1:8">
      <c r="A1101" s="160"/>
      <c r="D1101" s="162"/>
      <c r="E1101" s="163"/>
      <c r="F1101" s="163"/>
      <c r="G1101" s="163"/>
      <c r="H1101" s="163"/>
    </row>
    <row r="1102" spans="1:8">
      <c r="A1102" s="160"/>
      <c r="D1102" s="162"/>
      <c r="E1102" s="163"/>
      <c r="F1102" s="163"/>
      <c r="G1102" s="163"/>
      <c r="H1102" s="163"/>
    </row>
    <row r="1103" spans="1:8">
      <c r="A1103" s="160"/>
      <c r="D1103" s="162"/>
      <c r="E1103" s="163"/>
      <c r="F1103" s="163"/>
      <c r="G1103" s="163"/>
      <c r="H1103" s="163"/>
    </row>
    <row r="1104" spans="1:8">
      <c r="A1104" s="160"/>
      <c r="D1104" s="162"/>
      <c r="E1104" s="163"/>
      <c r="F1104" s="163"/>
      <c r="G1104" s="163"/>
      <c r="H1104" s="163"/>
    </row>
    <row r="1105" spans="1:8">
      <c r="A1105" s="160"/>
      <c r="D1105" s="162"/>
      <c r="E1105" s="163"/>
      <c r="F1105" s="163"/>
      <c r="G1105" s="163"/>
      <c r="H1105" s="163"/>
    </row>
    <row r="1106" spans="1:8">
      <c r="A1106" s="160"/>
      <c r="D1106" s="162"/>
      <c r="E1106" s="163"/>
      <c r="F1106" s="163"/>
      <c r="G1106" s="163"/>
      <c r="H1106" s="163"/>
    </row>
    <row r="1107" spans="1:8">
      <c r="A1107" s="160"/>
      <c r="D1107" s="162"/>
      <c r="E1107" s="163"/>
      <c r="F1107" s="163"/>
      <c r="G1107" s="163"/>
      <c r="H1107" s="163"/>
    </row>
    <row r="1108" spans="1:8">
      <c r="A1108" s="160"/>
      <c r="D1108" s="162"/>
      <c r="E1108" s="163"/>
      <c r="F1108" s="163"/>
      <c r="G1108" s="163"/>
      <c r="H1108" s="163"/>
    </row>
    <row r="1109" spans="1:8">
      <c r="A1109" s="160"/>
      <c r="D1109" s="162"/>
      <c r="E1109" s="163"/>
      <c r="F1109" s="163"/>
      <c r="G1109" s="163"/>
      <c r="H1109" s="163"/>
    </row>
    <row r="1110" spans="1:8">
      <c r="A1110" s="160"/>
      <c r="D1110" s="162"/>
      <c r="E1110" s="163"/>
      <c r="F1110" s="163"/>
      <c r="G1110" s="163"/>
      <c r="H1110" s="163"/>
    </row>
    <row r="1111" spans="1:8">
      <c r="A1111" s="160"/>
      <c r="D1111" s="162"/>
      <c r="E1111" s="163"/>
      <c r="F1111" s="163"/>
      <c r="G1111" s="163"/>
      <c r="H1111" s="163"/>
    </row>
    <row r="1112" spans="1:8">
      <c r="A1112" s="160"/>
      <c r="D1112" s="162"/>
      <c r="E1112" s="163"/>
      <c r="F1112" s="163"/>
      <c r="G1112" s="163"/>
      <c r="H1112" s="163"/>
    </row>
    <row r="1113" spans="1:8">
      <c r="A1113" s="160"/>
      <c r="D1113" s="162"/>
      <c r="E1113" s="163"/>
      <c r="F1113" s="163"/>
      <c r="G1113" s="163"/>
      <c r="H1113" s="163"/>
    </row>
    <row r="1114" spans="1:8">
      <c r="A1114" s="160"/>
      <c r="D1114" s="162"/>
      <c r="E1114" s="163"/>
      <c r="F1114" s="163"/>
      <c r="G1114" s="163"/>
      <c r="H1114" s="163"/>
    </row>
    <row r="1115" spans="1:8">
      <c r="A1115" s="160"/>
      <c r="D1115" s="162"/>
      <c r="E1115" s="163"/>
      <c r="F1115" s="163"/>
      <c r="G1115" s="163"/>
      <c r="H1115" s="163"/>
    </row>
    <row r="1116" spans="1:8">
      <c r="A1116" s="160"/>
      <c r="D1116" s="162"/>
      <c r="E1116" s="163"/>
      <c r="F1116" s="163"/>
      <c r="G1116" s="163"/>
      <c r="H1116" s="163"/>
    </row>
    <row r="1117" spans="1:8">
      <c r="A1117" s="160"/>
      <c r="D1117" s="162"/>
      <c r="E1117" s="163"/>
      <c r="F1117" s="163"/>
      <c r="G1117" s="163"/>
      <c r="H1117" s="163"/>
    </row>
    <row r="1118" spans="1:8">
      <c r="A1118" s="160"/>
      <c r="D1118" s="162"/>
      <c r="E1118" s="163"/>
      <c r="F1118" s="163"/>
      <c r="G1118" s="163"/>
      <c r="H1118" s="163"/>
    </row>
    <row r="1119" spans="1:8">
      <c r="A1119" s="160"/>
      <c r="D1119" s="162"/>
      <c r="E1119" s="163"/>
      <c r="F1119" s="163"/>
      <c r="G1119" s="163"/>
      <c r="H1119" s="163"/>
    </row>
    <row r="1120" spans="1:8">
      <c r="A1120" s="160"/>
      <c r="D1120" s="162"/>
      <c r="E1120" s="163"/>
      <c r="F1120" s="163"/>
      <c r="G1120" s="163"/>
      <c r="H1120" s="163"/>
    </row>
    <row r="1121" spans="1:8">
      <c r="A1121" s="160"/>
      <c r="D1121" s="162"/>
      <c r="E1121" s="163"/>
      <c r="F1121" s="163"/>
      <c r="G1121" s="163"/>
      <c r="H1121" s="163"/>
    </row>
    <row r="1122" spans="1:8">
      <c r="A1122" s="160"/>
      <c r="D1122" s="162"/>
      <c r="E1122" s="163"/>
      <c r="F1122" s="163"/>
      <c r="G1122" s="163"/>
      <c r="H1122" s="163"/>
    </row>
    <row r="1123" spans="1:8">
      <c r="A1123" s="160"/>
      <c r="D1123" s="162"/>
      <c r="E1123" s="163"/>
      <c r="F1123" s="163"/>
      <c r="G1123" s="163"/>
      <c r="H1123" s="163"/>
    </row>
    <row r="1124" spans="1:8">
      <c r="A1124" s="160"/>
      <c r="D1124" s="162"/>
      <c r="E1124" s="163"/>
      <c r="F1124" s="163"/>
      <c r="G1124" s="163"/>
      <c r="H1124" s="163"/>
    </row>
    <row r="1125" spans="1:8">
      <c r="A1125" s="160"/>
      <c r="D1125" s="162"/>
      <c r="E1125" s="163"/>
      <c r="F1125" s="163"/>
      <c r="G1125" s="163"/>
      <c r="H1125" s="163"/>
    </row>
    <row r="1126" spans="1:8">
      <c r="A1126" s="160"/>
      <c r="D1126" s="162"/>
      <c r="E1126" s="163"/>
      <c r="F1126" s="163"/>
      <c r="G1126" s="163"/>
      <c r="H1126" s="163"/>
    </row>
    <row r="1127" spans="1:8">
      <c r="A1127" s="160"/>
      <c r="D1127" s="162"/>
      <c r="E1127" s="163"/>
      <c r="F1127" s="163"/>
      <c r="G1127" s="163"/>
      <c r="H1127" s="163"/>
    </row>
    <row r="1128" spans="1:8">
      <c r="A1128" s="160"/>
      <c r="D1128" s="162"/>
      <c r="E1128" s="163"/>
      <c r="F1128" s="163"/>
      <c r="G1128" s="163"/>
      <c r="H1128" s="163"/>
    </row>
    <row r="1129" spans="1:8">
      <c r="A1129" s="160"/>
      <c r="D1129" s="162"/>
      <c r="E1129" s="163"/>
      <c r="F1129" s="163"/>
      <c r="G1129" s="163"/>
      <c r="H1129" s="163"/>
    </row>
    <row r="1130" spans="1:8">
      <c r="A1130" s="160"/>
      <c r="D1130" s="162"/>
      <c r="E1130" s="163"/>
      <c r="F1130" s="163"/>
      <c r="G1130" s="163"/>
      <c r="H1130" s="163"/>
    </row>
    <row r="1131" spans="1:8">
      <c r="A1131" s="160"/>
      <c r="D1131" s="162"/>
      <c r="E1131" s="163"/>
      <c r="F1131" s="163"/>
      <c r="G1131" s="163"/>
      <c r="H1131" s="163"/>
    </row>
    <row r="1132" spans="1:8">
      <c r="A1132" s="160"/>
      <c r="D1132" s="162"/>
      <c r="E1132" s="163"/>
      <c r="F1132" s="163"/>
      <c r="G1132" s="163"/>
      <c r="H1132" s="163"/>
    </row>
    <row r="1133" spans="1:8">
      <c r="A1133" s="160"/>
      <c r="D1133" s="162"/>
      <c r="E1133" s="163"/>
      <c r="F1133" s="163"/>
      <c r="G1133" s="163"/>
      <c r="H1133" s="163"/>
    </row>
    <row r="1134" spans="1:8">
      <c r="A1134" s="160"/>
      <c r="D1134" s="162"/>
      <c r="E1134" s="163"/>
      <c r="F1134" s="163"/>
      <c r="G1134" s="163"/>
      <c r="H1134" s="163"/>
    </row>
    <row r="1135" spans="1:8">
      <c r="A1135" s="160"/>
      <c r="D1135" s="162"/>
      <c r="E1135" s="163"/>
      <c r="F1135" s="163"/>
      <c r="G1135" s="163"/>
      <c r="H1135" s="163"/>
    </row>
    <row r="1136" spans="1:8">
      <c r="A1136" s="160"/>
      <c r="D1136" s="162"/>
      <c r="E1136" s="163"/>
      <c r="F1136" s="163"/>
      <c r="G1136" s="163"/>
      <c r="H1136" s="163"/>
    </row>
    <row r="1137" spans="1:8">
      <c r="A1137" s="160"/>
      <c r="D1137" s="162"/>
      <c r="E1137" s="163"/>
      <c r="F1137" s="163"/>
      <c r="G1137" s="163"/>
      <c r="H1137" s="163"/>
    </row>
    <row r="1138" spans="1:8">
      <c r="A1138" s="160"/>
      <c r="D1138" s="162"/>
      <c r="E1138" s="163"/>
      <c r="F1138" s="163"/>
      <c r="G1138" s="163"/>
      <c r="H1138" s="163"/>
    </row>
    <row r="1139" spans="1:8">
      <c r="A1139" s="160"/>
      <c r="D1139" s="162"/>
      <c r="E1139" s="163"/>
      <c r="F1139" s="163"/>
      <c r="G1139" s="163"/>
      <c r="H1139" s="163"/>
    </row>
    <row r="1140" spans="1:8">
      <c r="A1140" s="160"/>
      <c r="D1140" s="162"/>
      <c r="E1140" s="163"/>
      <c r="F1140" s="163"/>
      <c r="G1140" s="163"/>
      <c r="H1140" s="163"/>
    </row>
    <row r="1141" spans="1:8">
      <c r="A1141" s="160"/>
      <c r="D1141" s="162"/>
      <c r="E1141" s="163"/>
      <c r="F1141" s="163"/>
      <c r="G1141" s="163"/>
      <c r="H1141" s="163"/>
    </row>
    <row r="1142" spans="1:8">
      <c r="A1142" s="160"/>
      <c r="D1142" s="162"/>
      <c r="E1142" s="163"/>
      <c r="F1142" s="163"/>
      <c r="G1142" s="163"/>
      <c r="H1142" s="163"/>
    </row>
    <row r="1143" spans="1:8">
      <c r="A1143" s="160"/>
      <c r="D1143" s="162"/>
      <c r="E1143" s="163"/>
      <c r="F1143" s="163"/>
      <c r="G1143" s="163"/>
      <c r="H1143" s="163"/>
    </row>
    <row r="1144" spans="1:8">
      <c r="A1144" s="160"/>
      <c r="D1144" s="162"/>
      <c r="E1144" s="163"/>
      <c r="F1144" s="163"/>
      <c r="G1144" s="163"/>
      <c r="H1144" s="163"/>
    </row>
    <row r="1145" spans="1:8">
      <c r="A1145" s="160"/>
      <c r="D1145" s="162"/>
      <c r="E1145" s="163"/>
      <c r="F1145" s="163"/>
      <c r="G1145" s="163"/>
      <c r="H1145" s="163"/>
    </row>
    <row r="1146" spans="1:8">
      <c r="A1146" s="160"/>
      <c r="D1146" s="162"/>
      <c r="E1146" s="163"/>
      <c r="F1146" s="163"/>
      <c r="G1146" s="163"/>
      <c r="H1146" s="163"/>
    </row>
    <row r="1147" spans="1:8">
      <c r="A1147" s="160"/>
      <c r="D1147" s="162"/>
      <c r="E1147" s="163"/>
      <c r="F1147" s="163"/>
      <c r="G1147" s="163"/>
      <c r="H1147" s="163"/>
    </row>
    <row r="1148" spans="1:8">
      <c r="A1148" s="160"/>
      <c r="D1148" s="162"/>
      <c r="E1148" s="163"/>
      <c r="F1148" s="163"/>
      <c r="G1148" s="163"/>
      <c r="H1148" s="163"/>
    </row>
    <row r="1149" spans="1:8">
      <c r="A1149" s="160"/>
      <c r="D1149" s="162"/>
      <c r="E1149" s="163"/>
      <c r="F1149" s="163"/>
      <c r="G1149" s="163"/>
      <c r="H1149" s="163"/>
    </row>
    <row r="1150" spans="1:8">
      <c r="A1150" s="160"/>
      <c r="D1150" s="162"/>
      <c r="E1150" s="163"/>
      <c r="F1150" s="163"/>
      <c r="G1150" s="163"/>
      <c r="H1150" s="163"/>
    </row>
    <row r="1151" spans="1:8">
      <c r="A1151" s="160"/>
      <c r="D1151" s="162"/>
      <c r="E1151" s="163"/>
      <c r="F1151" s="163"/>
      <c r="G1151" s="163"/>
      <c r="H1151" s="163"/>
    </row>
    <row r="1152" spans="1:8">
      <c r="A1152" s="160"/>
      <c r="D1152" s="162"/>
      <c r="E1152" s="163"/>
      <c r="F1152" s="163"/>
      <c r="G1152" s="163"/>
      <c r="H1152" s="163"/>
    </row>
    <row r="1153" spans="1:8">
      <c r="A1153" s="160"/>
      <c r="D1153" s="162"/>
      <c r="E1153" s="163"/>
      <c r="F1153" s="163"/>
      <c r="G1153" s="163"/>
      <c r="H1153" s="163"/>
    </row>
    <row r="1154" spans="1:8">
      <c r="A1154" s="160"/>
      <c r="D1154" s="162"/>
      <c r="E1154" s="163"/>
      <c r="F1154" s="163"/>
      <c r="G1154" s="163"/>
      <c r="H1154" s="163"/>
    </row>
    <row r="1155" spans="1:8">
      <c r="A1155" s="160"/>
      <c r="D1155" s="162"/>
      <c r="E1155" s="163"/>
      <c r="F1155" s="163"/>
      <c r="G1155" s="163"/>
      <c r="H1155" s="163"/>
    </row>
    <row r="1156" spans="1:8">
      <c r="A1156" s="160"/>
      <c r="D1156" s="162"/>
      <c r="E1156" s="163"/>
      <c r="F1156" s="163"/>
      <c r="G1156" s="163"/>
      <c r="H1156" s="163"/>
    </row>
    <row r="1157" spans="1:8">
      <c r="A1157" s="160"/>
      <c r="D1157" s="162"/>
      <c r="E1157" s="163"/>
      <c r="F1157" s="163"/>
      <c r="G1157" s="163"/>
      <c r="H1157" s="163"/>
    </row>
    <row r="1158" spans="1:8">
      <c r="A1158" s="160"/>
      <c r="D1158" s="162"/>
      <c r="E1158" s="163"/>
      <c r="F1158" s="163"/>
      <c r="G1158" s="163"/>
      <c r="H1158" s="163"/>
    </row>
    <row r="1159" spans="1:8">
      <c r="A1159" s="160"/>
      <c r="D1159" s="162"/>
      <c r="E1159" s="163"/>
      <c r="F1159" s="163"/>
      <c r="G1159" s="163"/>
      <c r="H1159" s="163"/>
    </row>
    <row r="1160" spans="1:8">
      <c r="A1160" s="160"/>
      <c r="D1160" s="162"/>
      <c r="E1160" s="163"/>
      <c r="F1160" s="163"/>
      <c r="G1160" s="163"/>
      <c r="H1160" s="163"/>
    </row>
    <row r="1161" spans="1:8">
      <c r="A1161" s="160"/>
      <c r="D1161" s="162"/>
      <c r="E1161" s="163"/>
      <c r="F1161" s="163"/>
      <c r="G1161" s="163"/>
      <c r="H1161" s="163"/>
    </row>
    <row r="1162" spans="1:8">
      <c r="A1162" s="160"/>
      <c r="D1162" s="162"/>
      <c r="E1162" s="163"/>
      <c r="F1162" s="163"/>
      <c r="G1162" s="163"/>
      <c r="H1162" s="163"/>
    </row>
    <row r="1163" spans="1:8">
      <c r="A1163" s="160"/>
      <c r="D1163" s="162"/>
      <c r="E1163" s="163"/>
      <c r="F1163" s="163"/>
      <c r="G1163" s="163"/>
      <c r="H1163" s="163"/>
    </row>
    <row r="1164" spans="1:8">
      <c r="A1164" s="160"/>
      <c r="D1164" s="162"/>
      <c r="E1164" s="163"/>
      <c r="F1164" s="163"/>
      <c r="G1164" s="163"/>
      <c r="H1164" s="163"/>
    </row>
    <row r="1165" spans="1:8">
      <c r="A1165" s="160"/>
      <c r="D1165" s="162"/>
      <c r="E1165" s="163"/>
      <c r="F1165" s="163"/>
      <c r="G1165" s="163"/>
      <c r="H1165" s="163"/>
    </row>
    <row r="1166" spans="1:8">
      <c r="A1166" s="160"/>
      <c r="D1166" s="162"/>
      <c r="E1166" s="163"/>
      <c r="F1166" s="163"/>
      <c r="G1166" s="163"/>
      <c r="H1166" s="163"/>
    </row>
    <row r="1167" spans="1:8">
      <c r="A1167" s="160"/>
      <c r="D1167" s="162"/>
      <c r="E1167" s="163"/>
      <c r="F1167" s="163"/>
      <c r="G1167" s="163"/>
      <c r="H1167" s="163"/>
    </row>
    <row r="1168" spans="1:8">
      <c r="A1168" s="160"/>
      <c r="D1168" s="162"/>
      <c r="E1168" s="163"/>
      <c r="F1168" s="163"/>
      <c r="G1168" s="163"/>
      <c r="H1168" s="163"/>
    </row>
    <row r="1169" spans="1:8">
      <c r="A1169" s="160"/>
      <c r="D1169" s="162"/>
      <c r="E1169" s="163"/>
      <c r="F1169" s="163"/>
      <c r="G1169" s="163"/>
      <c r="H1169" s="163"/>
    </row>
    <row r="1170" spans="1:8">
      <c r="A1170" s="160"/>
      <c r="D1170" s="162"/>
      <c r="E1170" s="163"/>
      <c r="F1170" s="163"/>
      <c r="G1170" s="163"/>
      <c r="H1170" s="163"/>
    </row>
    <row r="1171" spans="1:8">
      <c r="A1171" s="160"/>
      <c r="D1171" s="162"/>
      <c r="E1171" s="163"/>
      <c r="F1171" s="163"/>
      <c r="G1171" s="163"/>
      <c r="H1171" s="163"/>
    </row>
    <row r="1172" spans="1:8">
      <c r="A1172" s="160"/>
      <c r="D1172" s="162"/>
      <c r="E1172" s="163"/>
      <c r="F1172" s="163"/>
      <c r="G1172" s="163"/>
      <c r="H1172" s="163"/>
    </row>
    <row r="1173" spans="1:8">
      <c r="A1173" s="160"/>
      <c r="D1173" s="162"/>
      <c r="E1173" s="163"/>
      <c r="F1173" s="163"/>
      <c r="G1173" s="163"/>
      <c r="H1173" s="163"/>
    </row>
    <row r="1174" spans="1:8">
      <c r="A1174" s="160"/>
      <c r="D1174" s="162"/>
      <c r="E1174" s="163"/>
      <c r="F1174" s="163"/>
      <c r="G1174" s="163"/>
      <c r="H1174" s="163"/>
    </row>
    <row r="1175" spans="1:8">
      <c r="A1175" s="160"/>
      <c r="D1175" s="162"/>
      <c r="E1175" s="163"/>
      <c r="F1175" s="163"/>
      <c r="G1175" s="163"/>
      <c r="H1175" s="163"/>
    </row>
    <row r="1176" spans="1:8">
      <c r="A1176" s="160"/>
      <c r="D1176" s="162"/>
      <c r="E1176" s="163"/>
      <c r="F1176" s="163"/>
      <c r="G1176" s="163"/>
      <c r="H1176" s="163"/>
    </row>
    <row r="1177" spans="1:8">
      <c r="A1177" s="160"/>
      <c r="D1177" s="162"/>
      <c r="E1177" s="163"/>
      <c r="F1177" s="163"/>
      <c r="G1177" s="163"/>
      <c r="H1177" s="163"/>
    </row>
    <row r="1178" spans="1:8">
      <c r="A1178" s="160"/>
      <c r="D1178" s="162"/>
      <c r="E1178" s="163"/>
      <c r="F1178" s="163"/>
      <c r="G1178" s="163"/>
      <c r="H1178" s="163"/>
    </row>
    <row r="1179" spans="1:8">
      <c r="A1179" s="160"/>
      <c r="D1179" s="162"/>
      <c r="E1179" s="163"/>
      <c r="F1179" s="163"/>
      <c r="G1179" s="163"/>
      <c r="H1179" s="163"/>
    </row>
    <row r="1180" spans="1:8">
      <c r="A1180" s="160"/>
      <c r="D1180" s="162"/>
      <c r="E1180" s="163"/>
      <c r="F1180" s="163"/>
      <c r="G1180" s="163"/>
      <c r="H1180" s="163"/>
    </row>
    <row r="1181" spans="1:8">
      <c r="A1181" s="160"/>
      <c r="D1181" s="162"/>
      <c r="E1181" s="163"/>
      <c r="F1181" s="163"/>
      <c r="G1181" s="163"/>
      <c r="H1181" s="163"/>
    </row>
    <row r="1182" spans="1:8">
      <c r="A1182" s="160"/>
      <c r="D1182" s="162"/>
      <c r="E1182" s="163"/>
      <c r="F1182" s="163"/>
      <c r="G1182" s="163"/>
      <c r="H1182" s="163"/>
    </row>
    <row r="1183" spans="1:8">
      <c r="A1183" s="160"/>
      <c r="D1183" s="162"/>
      <c r="E1183" s="163"/>
      <c r="F1183" s="163"/>
      <c r="G1183" s="163"/>
      <c r="H1183" s="163"/>
    </row>
    <row r="1184" spans="1:8">
      <c r="A1184" s="160"/>
      <c r="D1184" s="162"/>
      <c r="E1184" s="163"/>
      <c r="F1184" s="163"/>
      <c r="G1184" s="163"/>
      <c r="H1184" s="163"/>
    </row>
    <row r="1185" spans="1:8">
      <c r="A1185" s="160"/>
      <c r="D1185" s="162"/>
      <c r="E1185" s="163"/>
      <c r="F1185" s="163"/>
      <c r="G1185" s="163"/>
      <c r="H1185" s="163"/>
    </row>
    <row r="1186" spans="1:8">
      <c r="A1186" s="160"/>
      <c r="D1186" s="162"/>
      <c r="E1186" s="163"/>
      <c r="F1186" s="163"/>
      <c r="G1186" s="163"/>
      <c r="H1186" s="163"/>
    </row>
    <row r="1187" spans="1:8">
      <c r="A1187" s="160"/>
      <c r="D1187" s="162"/>
      <c r="E1187" s="163"/>
      <c r="F1187" s="163"/>
      <c r="G1187" s="163"/>
      <c r="H1187" s="163"/>
    </row>
    <row r="1188" spans="1:8">
      <c r="A1188" s="160"/>
      <c r="D1188" s="162"/>
      <c r="E1188" s="163"/>
      <c r="F1188" s="163"/>
      <c r="G1188" s="163"/>
      <c r="H1188" s="163"/>
    </row>
    <row r="1189" spans="1:8">
      <c r="A1189" s="160"/>
      <c r="D1189" s="162"/>
      <c r="E1189" s="163"/>
      <c r="F1189" s="163"/>
      <c r="G1189" s="163"/>
      <c r="H1189" s="163"/>
    </row>
    <row r="1190" spans="1:8">
      <c r="A1190" s="160"/>
      <c r="D1190" s="162"/>
      <c r="E1190" s="163"/>
      <c r="F1190" s="163"/>
      <c r="G1190" s="163"/>
      <c r="H1190" s="163"/>
    </row>
    <row r="1191" spans="1:8">
      <c r="A1191" s="160"/>
      <c r="D1191" s="162"/>
      <c r="E1191" s="163"/>
      <c r="F1191" s="163"/>
      <c r="G1191" s="163"/>
      <c r="H1191" s="163"/>
    </row>
    <row r="1192" spans="1:8">
      <c r="A1192" s="160"/>
      <c r="D1192" s="162"/>
      <c r="E1192" s="163"/>
      <c r="F1192" s="163"/>
      <c r="G1192" s="163"/>
      <c r="H1192" s="163"/>
    </row>
    <row r="1193" spans="1:8">
      <c r="A1193" s="160"/>
      <c r="D1193" s="162"/>
      <c r="E1193" s="163"/>
      <c r="F1193" s="163"/>
      <c r="G1193" s="163"/>
      <c r="H1193" s="163"/>
    </row>
    <row r="1194" spans="1:8">
      <c r="A1194" s="160"/>
      <c r="D1194" s="162"/>
      <c r="E1194" s="163"/>
      <c r="F1194" s="163"/>
      <c r="G1194" s="163"/>
      <c r="H1194" s="163"/>
    </row>
    <row r="1195" spans="1:8">
      <c r="A1195" s="160"/>
      <c r="D1195" s="162"/>
      <c r="E1195" s="163"/>
      <c r="F1195" s="163"/>
      <c r="G1195" s="163"/>
      <c r="H1195" s="163"/>
    </row>
    <row r="1196" spans="1:8">
      <c r="A1196" s="160"/>
      <c r="D1196" s="162"/>
      <c r="E1196" s="163"/>
      <c r="F1196" s="163"/>
      <c r="G1196" s="163"/>
      <c r="H1196" s="163"/>
    </row>
    <row r="1197" spans="1:8">
      <c r="A1197" s="160"/>
      <c r="D1197" s="162"/>
      <c r="E1197" s="163"/>
      <c r="F1197" s="163"/>
      <c r="G1197" s="163"/>
      <c r="H1197" s="163"/>
    </row>
    <row r="1198" spans="1:8">
      <c r="A1198" s="160"/>
      <c r="D1198" s="162"/>
      <c r="E1198" s="163"/>
      <c r="F1198" s="163"/>
      <c r="G1198" s="163"/>
      <c r="H1198" s="163"/>
    </row>
    <row r="1199" spans="1:8">
      <c r="A1199" s="160"/>
      <c r="D1199" s="162"/>
      <c r="E1199" s="163"/>
      <c r="F1199" s="163"/>
      <c r="G1199" s="163"/>
      <c r="H1199" s="163"/>
    </row>
    <row r="1200" spans="1:8">
      <c r="A1200" s="160"/>
      <c r="D1200" s="162"/>
      <c r="E1200" s="163"/>
      <c r="F1200" s="163"/>
      <c r="G1200" s="163"/>
      <c r="H1200" s="163"/>
    </row>
    <row r="1201" spans="1:8">
      <c r="A1201" s="160"/>
      <c r="D1201" s="162"/>
      <c r="E1201" s="163"/>
      <c r="F1201" s="163"/>
      <c r="G1201" s="163"/>
      <c r="H1201" s="163"/>
    </row>
    <row r="1202" spans="1:8">
      <c r="A1202" s="160"/>
      <c r="D1202" s="162"/>
      <c r="E1202" s="163"/>
      <c r="F1202" s="163"/>
      <c r="G1202" s="163"/>
      <c r="H1202" s="163"/>
    </row>
    <row r="1203" spans="1:8">
      <c r="A1203" s="160"/>
      <c r="D1203" s="162"/>
      <c r="E1203" s="163"/>
      <c r="F1203" s="163"/>
      <c r="G1203" s="163"/>
      <c r="H1203" s="163"/>
    </row>
    <row r="1204" spans="1:8">
      <c r="A1204" s="160"/>
      <c r="D1204" s="162"/>
      <c r="E1204" s="163"/>
      <c r="F1204" s="163"/>
      <c r="G1204" s="163"/>
      <c r="H1204" s="163"/>
    </row>
    <row r="1205" spans="1:8">
      <c r="A1205" s="160"/>
      <c r="D1205" s="162"/>
      <c r="E1205" s="163"/>
      <c r="F1205" s="163"/>
      <c r="G1205" s="163"/>
      <c r="H1205" s="163"/>
    </row>
    <row r="1206" spans="1:8">
      <c r="A1206" s="160"/>
      <c r="D1206" s="162"/>
      <c r="E1206" s="163"/>
      <c r="F1206" s="163"/>
      <c r="G1206" s="163"/>
      <c r="H1206" s="163"/>
    </row>
    <row r="1207" spans="1:8">
      <c r="A1207" s="160"/>
      <c r="D1207" s="162"/>
      <c r="E1207" s="163"/>
      <c r="F1207" s="163"/>
      <c r="G1207" s="163"/>
      <c r="H1207" s="163"/>
    </row>
    <row r="1208" spans="1:8">
      <c r="A1208" s="160"/>
      <c r="D1208" s="162"/>
      <c r="E1208" s="163"/>
      <c r="F1208" s="163"/>
      <c r="G1208" s="163"/>
      <c r="H1208" s="163"/>
    </row>
    <row r="1209" spans="1:8">
      <c r="A1209" s="160"/>
      <c r="D1209" s="162"/>
      <c r="E1209" s="163"/>
      <c r="F1209" s="163"/>
      <c r="G1209" s="163"/>
      <c r="H1209" s="163"/>
    </row>
    <row r="1210" spans="1:8">
      <c r="A1210" s="160"/>
      <c r="D1210" s="162"/>
      <c r="E1210" s="163"/>
      <c r="F1210" s="163"/>
      <c r="G1210" s="163"/>
      <c r="H1210" s="163"/>
    </row>
    <row r="1211" spans="1:8">
      <c r="A1211" s="160"/>
      <c r="D1211" s="162"/>
      <c r="E1211" s="163"/>
      <c r="F1211" s="163"/>
      <c r="G1211" s="163"/>
      <c r="H1211" s="163"/>
    </row>
    <row r="1212" spans="1:8">
      <c r="A1212" s="160"/>
      <c r="D1212" s="162"/>
      <c r="E1212" s="163"/>
      <c r="F1212" s="163"/>
      <c r="G1212" s="163"/>
      <c r="H1212" s="163"/>
    </row>
    <row r="1213" spans="1:8">
      <c r="A1213" s="160"/>
      <c r="D1213" s="162"/>
      <c r="E1213" s="163"/>
      <c r="F1213" s="163"/>
      <c r="G1213" s="163"/>
      <c r="H1213" s="163"/>
    </row>
    <row r="1214" spans="1:8">
      <c r="A1214" s="160"/>
      <c r="D1214" s="162"/>
      <c r="E1214" s="163"/>
      <c r="F1214" s="163"/>
      <c r="G1214" s="163"/>
      <c r="H1214" s="163"/>
    </row>
    <row r="1215" spans="1:8">
      <c r="A1215" s="160"/>
      <c r="D1215" s="162"/>
      <c r="E1215" s="163"/>
      <c r="F1215" s="163"/>
      <c r="G1215" s="163"/>
      <c r="H1215" s="163"/>
    </row>
    <row r="1216" spans="1:8">
      <c r="A1216" s="160"/>
      <c r="D1216" s="162"/>
      <c r="E1216" s="163"/>
      <c r="F1216" s="163"/>
      <c r="G1216" s="163"/>
      <c r="H1216" s="163"/>
    </row>
    <row r="1217" spans="1:8">
      <c r="A1217" s="160"/>
      <c r="D1217" s="162"/>
      <c r="E1217" s="163"/>
      <c r="F1217" s="163"/>
      <c r="G1217" s="163"/>
      <c r="H1217" s="163"/>
    </row>
    <row r="1218" spans="1:8">
      <c r="A1218" s="160"/>
      <c r="D1218" s="162"/>
      <c r="E1218" s="163"/>
      <c r="F1218" s="163"/>
      <c r="G1218" s="163"/>
      <c r="H1218" s="163"/>
    </row>
    <row r="1219" spans="1:8">
      <c r="A1219" s="160"/>
      <c r="D1219" s="162"/>
      <c r="E1219" s="163"/>
      <c r="F1219" s="163"/>
      <c r="G1219" s="163"/>
      <c r="H1219" s="163"/>
    </row>
    <row r="1220" spans="1:8">
      <c r="A1220" s="160"/>
      <c r="D1220" s="162"/>
      <c r="E1220" s="163"/>
      <c r="F1220" s="163"/>
      <c r="G1220" s="163"/>
      <c r="H1220" s="163"/>
    </row>
    <row r="1221" spans="1:8">
      <c r="A1221" s="160"/>
      <c r="D1221" s="162"/>
      <c r="E1221" s="163"/>
      <c r="F1221" s="163"/>
      <c r="G1221" s="163"/>
      <c r="H1221" s="163"/>
    </row>
    <row r="1222" spans="1:8">
      <c r="A1222" s="160"/>
      <c r="D1222" s="162"/>
      <c r="E1222" s="163"/>
      <c r="F1222" s="163"/>
      <c r="G1222" s="163"/>
      <c r="H1222" s="163"/>
    </row>
    <row r="1223" spans="1:8">
      <c r="A1223" s="160"/>
      <c r="D1223" s="162"/>
      <c r="E1223" s="163"/>
      <c r="F1223" s="163"/>
      <c r="G1223" s="163"/>
      <c r="H1223" s="163"/>
    </row>
    <row r="1224" spans="1:8">
      <c r="A1224" s="160"/>
      <c r="D1224" s="162"/>
      <c r="E1224" s="163"/>
      <c r="F1224" s="163"/>
      <c r="G1224" s="163"/>
      <c r="H1224" s="163"/>
    </row>
    <row r="1225" spans="1:8">
      <c r="A1225" s="160"/>
      <c r="D1225" s="162"/>
      <c r="E1225" s="163"/>
      <c r="F1225" s="163"/>
      <c r="G1225" s="163"/>
      <c r="H1225" s="163"/>
    </row>
    <row r="1226" spans="1:8">
      <c r="A1226" s="160"/>
      <c r="D1226" s="162"/>
      <c r="E1226" s="163"/>
      <c r="F1226" s="163"/>
      <c r="G1226" s="163"/>
      <c r="H1226" s="163"/>
    </row>
    <row r="1227" spans="1:8">
      <c r="A1227" s="160"/>
      <c r="D1227" s="162"/>
      <c r="E1227" s="163"/>
      <c r="F1227" s="163"/>
      <c r="G1227" s="163"/>
      <c r="H1227" s="163"/>
    </row>
    <row r="1228" spans="1:8">
      <c r="A1228" s="160"/>
      <c r="D1228" s="162"/>
      <c r="E1228" s="163"/>
      <c r="F1228" s="163"/>
      <c r="G1228" s="163"/>
      <c r="H1228" s="163"/>
    </row>
    <row r="1229" spans="1:8">
      <c r="A1229" s="160"/>
      <c r="D1229" s="162"/>
      <c r="E1229" s="163"/>
      <c r="F1229" s="163"/>
      <c r="G1229" s="163"/>
      <c r="H1229" s="163"/>
    </row>
    <row r="1230" spans="1:8">
      <c r="A1230" s="160"/>
      <c r="D1230" s="162"/>
      <c r="E1230" s="163"/>
      <c r="F1230" s="163"/>
      <c r="G1230" s="163"/>
      <c r="H1230" s="163"/>
    </row>
    <row r="1231" spans="1:8">
      <c r="A1231" s="160"/>
      <c r="D1231" s="162"/>
      <c r="E1231" s="163"/>
      <c r="F1231" s="163"/>
      <c r="G1231" s="163"/>
      <c r="H1231" s="163"/>
    </row>
    <row r="1232" spans="1:8">
      <c r="A1232" s="160"/>
      <c r="D1232" s="162"/>
      <c r="E1232" s="163"/>
      <c r="F1232" s="163"/>
      <c r="G1232" s="163"/>
      <c r="H1232" s="163"/>
    </row>
    <row r="1233" spans="1:8">
      <c r="A1233" s="160"/>
      <c r="D1233" s="162"/>
      <c r="E1233" s="163"/>
      <c r="F1233" s="163"/>
      <c r="G1233" s="163"/>
      <c r="H1233" s="163"/>
    </row>
    <row r="1234" spans="1:8">
      <c r="A1234" s="160"/>
      <c r="D1234" s="162"/>
      <c r="E1234" s="163"/>
      <c r="F1234" s="163"/>
      <c r="G1234" s="163"/>
      <c r="H1234" s="163"/>
    </row>
    <row r="1235" spans="1:8">
      <c r="A1235" s="160"/>
      <c r="D1235" s="162"/>
      <c r="E1235" s="163"/>
      <c r="F1235" s="163"/>
      <c r="G1235" s="163"/>
      <c r="H1235" s="163"/>
    </row>
    <row r="1236" spans="1:8">
      <c r="A1236" s="160"/>
      <c r="D1236" s="162"/>
      <c r="E1236" s="163"/>
      <c r="F1236" s="163"/>
      <c r="G1236" s="163"/>
      <c r="H1236" s="163"/>
    </row>
    <row r="1237" spans="1:8">
      <c r="A1237" s="160"/>
      <c r="D1237" s="162"/>
      <c r="E1237" s="163"/>
      <c r="F1237" s="163"/>
      <c r="G1237" s="163"/>
      <c r="H1237" s="163"/>
    </row>
    <row r="1238" spans="1:8">
      <c r="A1238" s="160"/>
      <c r="D1238" s="162"/>
      <c r="E1238" s="163"/>
      <c r="F1238" s="163"/>
      <c r="G1238" s="163"/>
      <c r="H1238" s="163"/>
    </row>
    <row r="1239" spans="1:8">
      <c r="A1239" s="160"/>
      <c r="D1239" s="162"/>
      <c r="E1239" s="163"/>
      <c r="F1239" s="163"/>
      <c r="G1239" s="163"/>
      <c r="H1239" s="163"/>
    </row>
    <row r="1240" spans="1:8">
      <c r="A1240" s="160"/>
      <c r="D1240" s="162"/>
      <c r="E1240" s="163"/>
      <c r="F1240" s="163"/>
      <c r="G1240" s="163"/>
      <c r="H1240" s="163"/>
    </row>
    <row r="1241" spans="1:8">
      <c r="A1241" s="160"/>
      <c r="D1241" s="162"/>
      <c r="E1241" s="163"/>
      <c r="F1241" s="163"/>
      <c r="G1241" s="163"/>
      <c r="H1241" s="163"/>
    </row>
    <row r="1242" spans="1:8">
      <c r="A1242" s="160"/>
      <c r="D1242" s="162"/>
      <c r="E1242" s="163"/>
      <c r="F1242" s="163"/>
      <c r="G1242" s="163"/>
      <c r="H1242" s="163"/>
    </row>
    <row r="1243" spans="1:8">
      <c r="A1243" s="160"/>
      <c r="D1243" s="162"/>
      <c r="E1243" s="163"/>
      <c r="F1243" s="163"/>
      <c r="G1243" s="163"/>
      <c r="H1243" s="163"/>
    </row>
    <row r="1244" spans="1:8">
      <c r="A1244" s="160"/>
      <c r="D1244" s="162"/>
      <c r="E1244" s="163"/>
      <c r="F1244" s="163"/>
      <c r="G1244" s="163"/>
      <c r="H1244" s="163"/>
    </row>
    <row r="1245" spans="1:8">
      <c r="A1245" s="160"/>
      <c r="D1245" s="162"/>
      <c r="E1245" s="163"/>
      <c r="F1245" s="163"/>
      <c r="G1245" s="163"/>
      <c r="H1245" s="163"/>
    </row>
    <row r="1246" spans="1:8">
      <c r="A1246" s="160"/>
      <c r="D1246" s="162"/>
      <c r="E1246" s="163"/>
      <c r="F1246" s="163"/>
      <c r="G1246" s="163"/>
      <c r="H1246" s="163"/>
    </row>
    <row r="1247" spans="1:8">
      <c r="A1247" s="160"/>
      <c r="D1247" s="162"/>
      <c r="E1247" s="163"/>
      <c r="F1247" s="163"/>
      <c r="G1247" s="163"/>
      <c r="H1247" s="163"/>
    </row>
    <row r="1248" spans="1:8">
      <c r="A1248" s="160"/>
      <c r="D1248" s="162"/>
      <c r="E1248" s="163"/>
      <c r="F1248" s="163"/>
      <c r="G1248" s="163"/>
      <c r="H1248" s="163"/>
    </row>
    <row r="1249" spans="1:8">
      <c r="A1249" s="160"/>
      <c r="D1249" s="162"/>
      <c r="E1249" s="163"/>
      <c r="F1249" s="163"/>
      <c r="G1249" s="163"/>
      <c r="H1249" s="163"/>
    </row>
    <row r="1250" spans="1:8">
      <c r="A1250" s="160"/>
      <c r="D1250" s="162"/>
      <c r="E1250" s="163"/>
      <c r="F1250" s="163"/>
      <c r="G1250" s="163"/>
      <c r="H1250" s="163"/>
    </row>
    <row r="1251" spans="1:8">
      <c r="A1251" s="160"/>
      <c r="D1251" s="162"/>
      <c r="E1251" s="163"/>
      <c r="F1251" s="163"/>
      <c r="G1251" s="163"/>
      <c r="H1251" s="163"/>
    </row>
    <row r="1252" spans="1:8">
      <c r="A1252" s="160"/>
      <c r="D1252" s="162"/>
      <c r="E1252" s="163"/>
      <c r="F1252" s="163"/>
      <c r="G1252" s="163"/>
      <c r="H1252" s="163"/>
    </row>
    <row r="1253" spans="1:8">
      <c r="A1253" s="160"/>
      <c r="D1253" s="162"/>
      <c r="E1253" s="163"/>
      <c r="F1253" s="163"/>
      <c r="G1253" s="163"/>
      <c r="H1253" s="163"/>
    </row>
    <row r="1254" spans="1:8">
      <c r="A1254" s="160"/>
      <c r="D1254" s="162"/>
      <c r="E1254" s="163"/>
      <c r="F1254" s="163"/>
      <c r="G1254" s="163"/>
      <c r="H1254" s="163"/>
    </row>
    <row r="1255" spans="1:8">
      <c r="A1255" s="160"/>
      <c r="D1255" s="162"/>
      <c r="E1255" s="163"/>
      <c r="F1255" s="163"/>
      <c r="G1255" s="163"/>
      <c r="H1255" s="163"/>
    </row>
    <row r="1256" spans="1:8">
      <c r="A1256" s="160"/>
      <c r="D1256" s="162"/>
      <c r="E1256" s="163"/>
      <c r="F1256" s="163"/>
      <c r="G1256" s="163"/>
      <c r="H1256" s="163"/>
    </row>
    <row r="1257" spans="1:8">
      <c r="A1257" s="160"/>
      <c r="D1257" s="162"/>
      <c r="E1257" s="163"/>
      <c r="F1257" s="163"/>
      <c r="G1257" s="163"/>
      <c r="H1257" s="163"/>
    </row>
    <row r="1258" spans="1:8">
      <c r="A1258" s="160"/>
      <c r="D1258" s="162"/>
      <c r="E1258" s="163"/>
      <c r="F1258" s="163"/>
      <c r="G1258" s="163"/>
      <c r="H1258" s="163"/>
    </row>
    <row r="1259" spans="1:8">
      <c r="A1259" s="160"/>
      <c r="D1259" s="162"/>
      <c r="E1259" s="163"/>
      <c r="F1259" s="163"/>
      <c r="G1259" s="163"/>
      <c r="H1259" s="163"/>
    </row>
    <row r="1260" spans="1:8">
      <c r="A1260" s="160"/>
      <c r="D1260" s="162"/>
      <c r="E1260" s="163"/>
      <c r="F1260" s="163"/>
      <c r="G1260" s="163"/>
      <c r="H1260" s="163"/>
    </row>
    <row r="1261" spans="1:8">
      <c r="A1261" s="160"/>
      <c r="D1261" s="162"/>
      <c r="E1261" s="163"/>
      <c r="F1261" s="163"/>
      <c r="G1261" s="163"/>
      <c r="H1261" s="163"/>
    </row>
    <row r="1262" spans="1:8">
      <c r="A1262" s="160"/>
      <c r="D1262" s="162"/>
      <c r="E1262" s="163"/>
      <c r="F1262" s="163"/>
      <c r="G1262" s="163"/>
      <c r="H1262" s="163"/>
    </row>
    <row r="1263" spans="1:8">
      <c r="A1263" s="160"/>
      <c r="D1263" s="162"/>
      <c r="E1263" s="163"/>
      <c r="F1263" s="163"/>
      <c r="G1263" s="163"/>
      <c r="H1263" s="163"/>
    </row>
    <row r="1264" spans="1:8">
      <c r="A1264" s="160"/>
      <c r="D1264" s="162"/>
      <c r="E1264" s="163"/>
      <c r="F1264" s="163"/>
      <c r="G1264" s="163"/>
      <c r="H1264" s="163"/>
    </row>
    <row r="1265" spans="1:8">
      <c r="A1265" s="160"/>
      <c r="D1265" s="162"/>
      <c r="E1265" s="163"/>
      <c r="F1265" s="163"/>
      <c r="G1265" s="163"/>
      <c r="H1265" s="163"/>
    </row>
    <row r="1266" spans="1:8">
      <c r="A1266" s="160"/>
      <c r="D1266" s="162"/>
      <c r="E1266" s="163"/>
      <c r="F1266" s="163"/>
      <c r="G1266" s="163"/>
      <c r="H1266" s="163"/>
    </row>
    <row r="1267" spans="1:8">
      <c r="A1267" s="160"/>
      <c r="D1267" s="162"/>
      <c r="E1267" s="163"/>
      <c r="F1267" s="163"/>
      <c r="G1267" s="163"/>
      <c r="H1267" s="163"/>
    </row>
    <row r="1268" spans="1:8">
      <c r="A1268" s="160"/>
      <c r="D1268" s="162"/>
      <c r="E1268" s="163"/>
      <c r="F1268" s="163"/>
      <c r="G1268" s="163"/>
      <c r="H1268" s="163"/>
    </row>
    <row r="1269" spans="1:8">
      <c r="A1269" s="160"/>
      <c r="D1269" s="162"/>
      <c r="E1269" s="163"/>
      <c r="F1269" s="163"/>
      <c r="G1269" s="163"/>
      <c r="H1269" s="163"/>
    </row>
    <row r="1270" spans="1:8">
      <c r="A1270" s="160"/>
      <c r="D1270" s="162"/>
      <c r="E1270" s="163"/>
      <c r="F1270" s="163"/>
      <c r="G1270" s="163"/>
      <c r="H1270" s="163"/>
    </row>
    <row r="1271" spans="1:8">
      <c r="A1271" s="160"/>
      <c r="D1271" s="162"/>
      <c r="E1271" s="163"/>
      <c r="F1271" s="163"/>
      <c r="G1271" s="163"/>
      <c r="H1271" s="163"/>
    </row>
    <row r="1272" spans="1:8">
      <c r="A1272" s="160"/>
      <c r="D1272" s="162"/>
      <c r="E1272" s="163"/>
      <c r="F1272" s="163"/>
      <c r="G1272" s="163"/>
      <c r="H1272" s="163"/>
    </row>
    <row r="1273" spans="1:8">
      <c r="A1273" s="160"/>
      <c r="D1273" s="162"/>
      <c r="E1273" s="163"/>
      <c r="F1273" s="163"/>
      <c r="G1273" s="163"/>
      <c r="H1273" s="163"/>
    </row>
    <row r="1274" spans="1:8">
      <c r="A1274" s="160"/>
      <c r="D1274" s="162"/>
      <c r="E1274" s="163"/>
      <c r="F1274" s="163"/>
      <c r="G1274" s="163"/>
      <c r="H1274" s="163"/>
    </row>
    <row r="1275" spans="1:8">
      <c r="A1275" s="160"/>
      <c r="D1275" s="162"/>
      <c r="E1275" s="163"/>
      <c r="F1275" s="163"/>
      <c r="G1275" s="163"/>
      <c r="H1275" s="163"/>
    </row>
    <row r="1276" spans="1:8">
      <c r="A1276" s="160"/>
      <c r="D1276" s="162"/>
      <c r="E1276" s="163"/>
      <c r="F1276" s="163"/>
      <c r="G1276" s="163"/>
      <c r="H1276" s="163"/>
    </row>
    <row r="1277" spans="1:8">
      <c r="A1277" s="160"/>
      <c r="D1277" s="162"/>
      <c r="E1277" s="163"/>
      <c r="F1277" s="163"/>
      <c r="G1277" s="163"/>
      <c r="H1277" s="163"/>
    </row>
    <row r="1278" spans="1:8">
      <c r="A1278" s="160"/>
      <c r="D1278" s="162"/>
      <c r="E1278" s="163"/>
      <c r="F1278" s="163"/>
      <c r="G1278" s="163"/>
      <c r="H1278" s="163"/>
    </row>
    <row r="1279" spans="1:8">
      <c r="A1279" s="160"/>
      <c r="D1279" s="162"/>
      <c r="E1279" s="163"/>
      <c r="F1279" s="163"/>
      <c r="G1279" s="163"/>
      <c r="H1279" s="163"/>
    </row>
    <row r="1280" spans="1:8">
      <c r="A1280" s="160"/>
      <c r="D1280" s="162"/>
      <c r="E1280" s="163"/>
      <c r="F1280" s="163"/>
      <c r="G1280" s="163"/>
      <c r="H1280" s="163"/>
    </row>
    <row r="1281" spans="1:8">
      <c r="A1281" s="160"/>
      <c r="D1281" s="162"/>
      <c r="E1281" s="163"/>
      <c r="F1281" s="163"/>
      <c r="G1281" s="163"/>
      <c r="H1281" s="163"/>
    </row>
    <row r="1282" spans="1:8">
      <c r="A1282" s="160"/>
      <c r="D1282" s="162"/>
      <c r="E1282" s="163"/>
      <c r="F1282" s="163"/>
      <c r="G1282" s="163"/>
      <c r="H1282" s="163"/>
    </row>
    <row r="1283" spans="1:8">
      <c r="A1283" s="160"/>
      <c r="D1283" s="162"/>
      <c r="E1283" s="163"/>
      <c r="F1283" s="163"/>
      <c r="G1283" s="163"/>
      <c r="H1283" s="163"/>
    </row>
    <row r="1284" spans="1:8">
      <c r="A1284" s="160"/>
      <c r="D1284" s="162"/>
      <c r="E1284" s="163"/>
      <c r="F1284" s="163"/>
      <c r="G1284" s="163"/>
      <c r="H1284" s="163"/>
    </row>
    <row r="1285" spans="1:8">
      <c r="A1285" s="160"/>
      <c r="D1285" s="162"/>
      <c r="E1285" s="163"/>
      <c r="F1285" s="163"/>
      <c r="G1285" s="163"/>
      <c r="H1285" s="163"/>
    </row>
    <row r="1286" spans="1:8">
      <c r="A1286" s="160"/>
      <c r="D1286" s="162"/>
      <c r="E1286" s="163"/>
      <c r="F1286" s="163"/>
      <c r="G1286" s="163"/>
      <c r="H1286" s="163"/>
    </row>
    <row r="1287" spans="1:8">
      <c r="A1287" s="160"/>
      <c r="D1287" s="162"/>
      <c r="E1287" s="163"/>
      <c r="F1287" s="163"/>
      <c r="G1287" s="163"/>
      <c r="H1287" s="163"/>
    </row>
    <row r="1288" spans="1:8">
      <c r="A1288" s="160"/>
      <c r="D1288" s="162"/>
      <c r="E1288" s="163"/>
      <c r="F1288" s="163"/>
      <c r="G1288" s="163"/>
      <c r="H1288" s="163"/>
    </row>
    <row r="1289" spans="1:8">
      <c r="A1289" s="160"/>
      <c r="D1289" s="162"/>
      <c r="E1289" s="163"/>
      <c r="F1289" s="163"/>
      <c r="G1289" s="163"/>
      <c r="H1289" s="163"/>
    </row>
    <row r="1290" spans="1:8">
      <c r="A1290" s="160"/>
      <c r="D1290" s="162"/>
      <c r="E1290" s="163"/>
      <c r="F1290" s="163"/>
      <c r="G1290" s="163"/>
      <c r="H1290" s="163"/>
    </row>
    <row r="1291" spans="1:8">
      <c r="A1291" s="160"/>
      <c r="D1291" s="162"/>
      <c r="E1291" s="163"/>
      <c r="F1291" s="163"/>
      <c r="G1291" s="163"/>
      <c r="H1291" s="163"/>
    </row>
    <row r="1292" spans="1:8">
      <c r="A1292" s="160"/>
      <c r="D1292" s="162"/>
      <c r="E1292" s="163"/>
      <c r="F1292" s="163"/>
      <c r="G1292" s="163"/>
      <c r="H1292" s="163"/>
    </row>
    <row r="1293" spans="1:8">
      <c r="A1293" s="160"/>
      <c r="D1293" s="162"/>
      <c r="E1293" s="163"/>
      <c r="F1293" s="163"/>
      <c r="G1293" s="163"/>
      <c r="H1293" s="163"/>
    </row>
    <row r="1294" spans="1:8">
      <c r="A1294" s="160"/>
      <c r="D1294" s="162"/>
      <c r="E1294" s="163"/>
      <c r="F1294" s="163"/>
      <c r="G1294" s="163"/>
      <c r="H1294" s="163"/>
    </row>
    <row r="1295" spans="1:8">
      <c r="A1295" s="160"/>
      <c r="D1295" s="162"/>
      <c r="E1295" s="163"/>
      <c r="F1295" s="163"/>
      <c r="G1295" s="163"/>
      <c r="H1295" s="163"/>
    </row>
    <row r="1296" spans="1:8">
      <c r="A1296" s="160"/>
      <c r="D1296" s="162"/>
      <c r="E1296" s="163"/>
      <c r="F1296" s="163"/>
      <c r="G1296" s="163"/>
      <c r="H1296" s="163"/>
    </row>
    <row r="1297" spans="1:8">
      <c r="A1297" s="160"/>
      <c r="D1297" s="162"/>
      <c r="E1297" s="163"/>
      <c r="F1297" s="163"/>
      <c r="G1297" s="163"/>
      <c r="H1297" s="163"/>
    </row>
    <row r="1298" spans="1:8">
      <c r="A1298" s="160"/>
      <c r="D1298" s="162"/>
      <c r="E1298" s="163"/>
      <c r="F1298" s="163"/>
      <c r="G1298" s="163"/>
      <c r="H1298" s="163"/>
    </row>
    <row r="1299" spans="1:8">
      <c r="A1299" s="160"/>
      <c r="D1299" s="162"/>
      <c r="E1299" s="163"/>
      <c r="F1299" s="163"/>
      <c r="G1299" s="163"/>
      <c r="H1299" s="163"/>
    </row>
    <row r="1300" spans="1:8">
      <c r="A1300" s="160"/>
      <c r="D1300" s="162"/>
      <c r="E1300" s="163"/>
      <c r="F1300" s="163"/>
      <c r="G1300" s="163"/>
      <c r="H1300" s="163"/>
    </row>
    <row r="1301" spans="1:8">
      <c r="A1301" s="160"/>
      <c r="D1301" s="162"/>
      <c r="E1301" s="163"/>
      <c r="F1301" s="163"/>
      <c r="G1301" s="163"/>
      <c r="H1301" s="163"/>
    </row>
    <row r="1302" spans="1:8">
      <c r="A1302" s="160"/>
      <c r="D1302" s="162"/>
      <c r="E1302" s="163"/>
      <c r="F1302" s="163"/>
      <c r="G1302" s="163"/>
      <c r="H1302" s="163"/>
    </row>
    <row r="1303" spans="1:8">
      <c r="A1303" s="160"/>
      <c r="D1303" s="162"/>
      <c r="E1303" s="163"/>
      <c r="F1303" s="163"/>
      <c r="G1303" s="163"/>
      <c r="H1303" s="163"/>
    </row>
    <row r="1304" spans="1:8">
      <c r="A1304" s="160"/>
      <c r="D1304" s="162"/>
      <c r="E1304" s="163"/>
      <c r="F1304" s="163"/>
      <c r="G1304" s="163"/>
      <c r="H1304" s="163"/>
    </row>
    <row r="1305" spans="1:8">
      <c r="A1305" s="160"/>
      <c r="D1305" s="162"/>
      <c r="E1305" s="163"/>
      <c r="F1305" s="163"/>
      <c r="G1305" s="163"/>
      <c r="H1305" s="163"/>
    </row>
    <row r="1306" spans="1:8">
      <c r="A1306" s="160"/>
      <c r="D1306" s="162"/>
      <c r="E1306" s="163"/>
      <c r="F1306" s="163"/>
      <c r="G1306" s="163"/>
      <c r="H1306" s="163"/>
    </row>
    <row r="1307" spans="1:8">
      <c r="A1307" s="160"/>
      <c r="D1307" s="162"/>
      <c r="E1307" s="163"/>
      <c r="F1307" s="163"/>
      <c r="G1307" s="163"/>
      <c r="H1307" s="163"/>
    </row>
    <row r="1308" spans="1:8">
      <c r="A1308" s="160"/>
      <c r="D1308" s="162"/>
      <c r="E1308" s="163"/>
      <c r="F1308" s="163"/>
      <c r="G1308" s="163"/>
      <c r="H1308" s="163"/>
    </row>
    <row r="1309" spans="1:8">
      <c r="A1309" s="160"/>
      <c r="D1309" s="162"/>
      <c r="E1309" s="163"/>
      <c r="F1309" s="163"/>
      <c r="G1309" s="163"/>
      <c r="H1309" s="163"/>
    </row>
    <row r="1310" spans="1:8">
      <c r="A1310" s="160"/>
      <c r="D1310" s="162"/>
      <c r="E1310" s="163"/>
      <c r="F1310" s="163"/>
      <c r="G1310" s="163"/>
      <c r="H1310" s="163"/>
    </row>
    <row r="1311" spans="1:8">
      <c r="A1311" s="160"/>
      <c r="D1311" s="162"/>
      <c r="E1311" s="163"/>
      <c r="F1311" s="163"/>
      <c r="G1311" s="163"/>
      <c r="H1311" s="163"/>
    </row>
    <row r="1312" spans="1:8">
      <c r="A1312" s="160"/>
      <c r="D1312" s="162"/>
      <c r="E1312" s="163"/>
      <c r="F1312" s="163"/>
      <c r="G1312" s="163"/>
      <c r="H1312" s="163"/>
    </row>
    <row r="1313" spans="1:8">
      <c r="A1313" s="160"/>
      <c r="D1313" s="162"/>
      <c r="E1313" s="163"/>
      <c r="F1313" s="163"/>
      <c r="G1313" s="163"/>
      <c r="H1313" s="163"/>
    </row>
    <row r="1314" spans="1:8">
      <c r="A1314" s="160"/>
      <c r="D1314" s="162"/>
      <c r="E1314" s="163"/>
      <c r="F1314" s="163"/>
      <c r="G1314" s="163"/>
      <c r="H1314" s="163"/>
    </row>
    <row r="1315" spans="1:8">
      <c r="A1315" s="160"/>
      <c r="D1315" s="162"/>
      <c r="E1315" s="163"/>
      <c r="F1315" s="163"/>
      <c r="G1315" s="163"/>
      <c r="H1315" s="163"/>
    </row>
    <row r="1316" spans="1:8">
      <c r="A1316" s="160"/>
      <c r="D1316" s="162"/>
      <c r="E1316" s="163"/>
      <c r="F1316" s="163"/>
      <c r="G1316" s="163"/>
      <c r="H1316" s="163"/>
    </row>
    <row r="1317" spans="1:8">
      <c r="A1317" s="160"/>
      <c r="D1317" s="162"/>
      <c r="E1317" s="163"/>
      <c r="F1317" s="163"/>
      <c r="G1317" s="163"/>
      <c r="H1317" s="163"/>
    </row>
    <row r="1318" spans="1:8">
      <c r="A1318" s="160"/>
      <c r="D1318" s="162"/>
      <c r="E1318" s="163"/>
      <c r="F1318" s="163"/>
      <c r="G1318" s="163"/>
      <c r="H1318" s="163"/>
    </row>
    <row r="1319" spans="1:8">
      <c r="A1319" s="160"/>
      <c r="D1319" s="162"/>
      <c r="E1319" s="163"/>
      <c r="F1319" s="163"/>
      <c r="G1319" s="163"/>
      <c r="H1319" s="163"/>
    </row>
    <row r="1320" spans="1:8">
      <c r="A1320" s="160"/>
      <c r="D1320" s="162"/>
      <c r="E1320" s="163"/>
      <c r="F1320" s="163"/>
      <c r="G1320" s="163"/>
      <c r="H1320" s="163"/>
    </row>
    <row r="1321" spans="1:8">
      <c r="A1321" s="160"/>
      <c r="D1321" s="162"/>
      <c r="E1321" s="163"/>
      <c r="F1321" s="163"/>
      <c r="G1321" s="163"/>
      <c r="H1321" s="163"/>
    </row>
    <row r="1322" spans="1:8">
      <c r="A1322" s="160"/>
      <c r="D1322" s="162"/>
      <c r="E1322" s="163"/>
      <c r="F1322" s="163"/>
      <c r="G1322" s="163"/>
      <c r="H1322" s="163"/>
    </row>
    <row r="1323" spans="1:8">
      <c r="A1323" s="160"/>
      <c r="D1323" s="162"/>
      <c r="E1323" s="163"/>
      <c r="F1323" s="163"/>
      <c r="G1323" s="163"/>
      <c r="H1323" s="163"/>
    </row>
    <row r="1324" spans="1:8">
      <c r="A1324" s="160"/>
      <c r="D1324" s="162"/>
      <c r="E1324" s="163"/>
      <c r="F1324" s="163"/>
      <c r="G1324" s="163"/>
      <c r="H1324" s="163"/>
    </row>
    <row r="1325" spans="1:8">
      <c r="A1325" s="160"/>
      <c r="D1325" s="162"/>
      <c r="E1325" s="163"/>
      <c r="F1325" s="163"/>
      <c r="G1325" s="163"/>
      <c r="H1325" s="163"/>
    </row>
    <row r="1326" spans="1:8">
      <c r="A1326" s="160"/>
      <c r="D1326" s="162"/>
      <c r="E1326" s="163"/>
      <c r="F1326" s="163"/>
      <c r="G1326" s="163"/>
      <c r="H1326" s="163"/>
    </row>
    <row r="1327" spans="1:8">
      <c r="A1327" s="160"/>
      <c r="D1327" s="162"/>
      <c r="E1327" s="163"/>
      <c r="F1327" s="163"/>
      <c r="G1327" s="163"/>
      <c r="H1327" s="163"/>
    </row>
    <row r="1328" spans="1:8">
      <c r="A1328" s="160"/>
      <c r="D1328" s="162"/>
      <c r="E1328" s="163"/>
      <c r="F1328" s="163"/>
      <c r="G1328" s="163"/>
      <c r="H1328" s="163"/>
    </row>
    <row r="1329" spans="1:8">
      <c r="A1329" s="160"/>
      <c r="D1329" s="162"/>
      <c r="E1329" s="163"/>
      <c r="F1329" s="163"/>
      <c r="G1329" s="163"/>
      <c r="H1329" s="163"/>
    </row>
    <row r="1330" spans="1:8">
      <c r="A1330" s="160"/>
      <c r="D1330" s="162"/>
      <c r="E1330" s="163"/>
      <c r="F1330" s="163"/>
      <c r="G1330" s="163"/>
      <c r="H1330" s="163"/>
    </row>
    <row r="1331" spans="1:8">
      <c r="A1331" s="160"/>
      <c r="D1331" s="162"/>
      <c r="E1331" s="163"/>
      <c r="F1331" s="163"/>
      <c r="G1331" s="163"/>
      <c r="H1331" s="163"/>
    </row>
    <row r="1332" spans="1:8">
      <c r="A1332" s="160"/>
      <c r="D1332" s="162"/>
      <c r="E1332" s="163"/>
      <c r="F1332" s="163"/>
      <c r="G1332" s="163"/>
      <c r="H1332" s="163"/>
    </row>
    <row r="1333" spans="1:8">
      <c r="A1333" s="160"/>
      <c r="D1333" s="162"/>
      <c r="E1333" s="163"/>
      <c r="F1333" s="163"/>
      <c r="G1333" s="163"/>
      <c r="H1333" s="163"/>
    </row>
    <row r="1334" spans="1:8">
      <c r="A1334" s="160"/>
      <c r="D1334" s="162"/>
      <c r="E1334" s="163"/>
      <c r="F1334" s="163"/>
      <c r="G1334" s="163"/>
      <c r="H1334" s="163"/>
    </row>
    <row r="1335" spans="1:8">
      <c r="A1335" s="160"/>
      <c r="D1335" s="162"/>
      <c r="E1335" s="163"/>
      <c r="F1335" s="163"/>
      <c r="G1335" s="163"/>
      <c r="H1335" s="163"/>
    </row>
    <row r="1336" spans="1:8">
      <c r="A1336" s="160"/>
      <c r="D1336" s="162"/>
      <c r="E1336" s="163"/>
      <c r="F1336" s="163"/>
      <c r="G1336" s="163"/>
      <c r="H1336" s="163"/>
    </row>
    <row r="1337" spans="1:8">
      <c r="A1337" s="160"/>
      <c r="D1337" s="162"/>
      <c r="E1337" s="163"/>
      <c r="F1337" s="163"/>
      <c r="G1337" s="163"/>
      <c r="H1337" s="163"/>
    </row>
    <row r="1338" spans="1:8">
      <c r="A1338" s="160"/>
      <c r="D1338" s="162"/>
      <c r="E1338" s="163"/>
      <c r="F1338" s="163"/>
      <c r="G1338" s="163"/>
      <c r="H1338" s="163"/>
    </row>
    <row r="1339" spans="1:8">
      <c r="A1339" s="160"/>
      <c r="D1339" s="162"/>
      <c r="E1339" s="163"/>
      <c r="F1339" s="163"/>
      <c r="G1339" s="163"/>
      <c r="H1339" s="163"/>
    </row>
    <row r="1340" spans="1:8">
      <c r="A1340" s="160"/>
      <c r="D1340" s="162"/>
      <c r="E1340" s="163"/>
      <c r="F1340" s="163"/>
      <c r="G1340" s="163"/>
      <c r="H1340" s="163"/>
    </row>
    <row r="1341" spans="1:8">
      <c r="A1341" s="160"/>
      <c r="D1341" s="162"/>
      <c r="E1341" s="163"/>
      <c r="F1341" s="163"/>
      <c r="G1341" s="163"/>
      <c r="H1341" s="163"/>
    </row>
    <row r="1342" spans="1:8">
      <c r="A1342" s="160"/>
      <c r="D1342" s="162"/>
      <c r="E1342" s="163"/>
      <c r="F1342" s="163"/>
      <c r="G1342" s="163"/>
      <c r="H1342" s="163"/>
    </row>
    <row r="1343" spans="1:8">
      <c r="A1343" s="160"/>
      <c r="D1343" s="162"/>
      <c r="E1343" s="163"/>
      <c r="F1343" s="163"/>
      <c r="G1343" s="163"/>
      <c r="H1343" s="163"/>
    </row>
    <row r="1344" spans="1:8">
      <c r="A1344" s="160"/>
      <c r="D1344" s="162"/>
      <c r="E1344" s="163"/>
      <c r="F1344" s="163"/>
      <c r="G1344" s="163"/>
      <c r="H1344" s="163"/>
    </row>
    <row r="1345" spans="1:8">
      <c r="A1345" s="160"/>
      <c r="D1345" s="162"/>
      <c r="E1345" s="163"/>
      <c r="F1345" s="163"/>
      <c r="G1345" s="163"/>
      <c r="H1345" s="163"/>
    </row>
    <row r="1346" spans="1:8">
      <c r="A1346" s="160"/>
      <c r="D1346" s="162"/>
      <c r="E1346" s="163"/>
      <c r="F1346" s="163"/>
      <c r="G1346" s="163"/>
      <c r="H1346" s="163"/>
    </row>
    <row r="1347" spans="1:8">
      <c r="A1347" s="160"/>
      <c r="D1347" s="162"/>
      <c r="E1347" s="163"/>
      <c r="F1347" s="163"/>
      <c r="G1347" s="163"/>
      <c r="H1347" s="163"/>
    </row>
    <row r="1348" spans="1:8">
      <c r="A1348" s="160"/>
      <c r="D1348" s="162"/>
      <c r="E1348" s="163"/>
      <c r="F1348" s="163"/>
      <c r="G1348" s="163"/>
      <c r="H1348" s="163"/>
    </row>
    <row r="1349" spans="1:8">
      <c r="A1349" s="160"/>
      <c r="D1349" s="162"/>
      <c r="E1349" s="163"/>
      <c r="F1349" s="163"/>
      <c r="G1349" s="163"/>
      <c r="H1349" s="163"/>
    </row>
    <row r="1350" spans="1:8">
      <c r="A1350" s="160"/>
      <c r="D1350" s="162"/>
      <c r="E1350" s="163"/>
      <c r="F1350" s="163"/>
      <c r="G1350" s="163"/>
      <c r="H1350" s="163"/>
    </row>
    <row r="1351" spans="1:8">
      <c r="A1351" s="160"/>
      <c r="D1351" s="162"/>
      <c r="E1351" s="163"/>
      <c r="F1351" s="163"/>
      <c r="G1351" s="163"/>
      <c r="H1351" s="163"/>
    </row>
    <row r="1352" spans="1:8">
      <c r="A1352" s="160"/>
      <c r="D1352" s="162"/>
      <c r="E1352" s="163"/>
      <c r="F1352" s="163"/>
      <c r="G1352" s="163"/>
      <c r="H1352" s="163"/>
    </row>
    <row r="1353" spans="1:8">
      <c r="A1353" s="160"/>
      <c r="D1353" s="162"/>
      <c r="E1353" s="163"/>
      <c r="F1353" s="163"/>
      <c r="G1353" s="163"/>
      <c r="H1353" s="163"/>
    </row>
    <row r="1354" spans="1:8">
      <c r="A1354" s="160"/>
      <c r="D1354" s="162"/>
      <c r="E1354" s="163"/>
      <c r="F1354" s="163"/>
      <c r="G1354" s="163"/>
      <c r="H1354" s="163"/>
    </row>
    <row r="1355" spans="1:8">
      <c r="A1355" s="160"/>
      <c r="D1355" s="162"/>
      <c r="E1355" s="163"/>
      <c r="F1355" s="163"/>
      <c r="G1355" s="163"/>
      <c r="H1355" s="163"/>
    </row>
    <row r="1356" spans="1:8">
      <c r="A1356" s="160"/>
      <c r="D1356" s="162"/>
      <c r="E1356" s="163"/>
      <c r="F1356" s="163"/>
      <c r="G1356" s="163"/>
      <c r="H1356" s="163"/>
    </row>
    <row r="1357" spans="1:8">
      <c r="A1357" s="160"/>
      <c r="D1357" s="162"/>
      <c r="E1357" s="163"/>
      <c r="F1357" s="163"/>
      <c r="G1357" s="163"/>
      <c r="H1357" s="163"/>
    </row>
    <row r="1358" spans="1:8">
      <c r="A1358" s="160"/>
      <c r="D1358" s="162"/>
      <c r="E1358" s="163"/>
      <c r="F1358" s="163"/>
      <c r="G1358" s="163"/>
      <c r="H1358" s="163"/>
    </row>
    <row r="1359" spans="1:8">
      <c r="A1359" s="160"/>
      <c r="D1359" s="162"/>
      <c r="E1359" s="163"/>
      <c r="F1359" s="163"/>
      <c r="G1359" s="163"/>
      <c r="H1359" s="163"/>
    </row>
    <row r="1360" spans="1:8">
      <c r="A1360" s="160"/>
      <c r="D1360" s="162"/>
      <c r="E1360" s="163"/>
      <c r="F1360" s="163"/>
      <c r="G1360" s="163"/>
      <c r="H1360" s="163"/>
    </row>
    <row r="1361" spans="1:8">
      <c r="A1361" s="160"/>
      <c r="D1361" s="162"/>
      <c r="E1361" s="163"/>
      <c r="F1361" s="163"/>
      <c r="G1361" s="163"/>
      <c r="H1361" s="163"/>
    </row>
    <row r="1362" spans="1:8">
      <c r="A1362" s="160"/>
      <c r="D1362" s="162"/>
      <c r="E1362" s="163"/>
      <c r="F1362" s="163"/>
      <c r="G1362" s="163"/>
      <c r="H1362" s="163"/>
    </row>
    <row r="1363" spans="1:8">
      <c r="A1363" s="160"/>
      <c r="D1363" s="162"/>
      <c r="E1363" s="163"/>
      <c r="F1363" s="163"/>
      <c r="G1363" s="163"/>
      <c r="H1363" s="163"/>
    </row>
    <row r="1364" spans="1:8">
      <c r="A1364" s="160"/>
      <c r="D1364" s="162"/>
      <c r="E1364" s="163"/>
      <c r="F1364" s="163"/>
      <c r="G1364" s="163"/>
      <c r="H1364" s="163"/>
    </row>
    <row r="1365" spans="1:8">
      <c r="A1365" s="160"/>
      <c r="D1365" s="162"/>
      <c r="E1365" s="163"/>
      <c r="F1365" s="163"/>
      <c r="G1365" s="163"/>
      <c r="H1365" s="163"/>
    </row>
    <row r="1366" spans="1:8">
      <c r="A1366" s="160"/>
      <c r="D1366" s="162"/>
      <c r="E1366" s="163"/>
      <c r="F1366" s="163"/>
      <c r="G1366" s="163"/>
      <c r="H1366" s="163"/>
    </row>
    <row r="1367" spans="1:8">
      <c r="A1367" s="160"/>
      <c r="D1367" s="162"/>
      <c r="E1367" s="163"/>
      <c r="F1367" s="163"/>
      <c r="G1367" s="163"/>
      <c r="H1367" s="163"/>
    </row>
    <row r="1368" spans="1:8">
      <c r="A1368" s="160"/>
      <c r="D1368" s="162"/>
      <c r="E1368" s="163"/>
      <c r="F1368" s="163"/>
      <c r="G1368" s="163"/>
      <c r="H1368" s="163"/>
    </row>
    <row r="1369" spans="1:8">
      <c r="A1369" s="160"/>
      <c r="D1369" s="162"/>
      <c r="E1369" s="163"/>
      <c r="F1369" s="163"/>
      <c r="G1369" s="163"/>
      <c r="H1369" s="163"/>
    </row>
    <row r="1370" spans="1:8">
      <c r="A1370" s="160"/>
      <c r="D1370" s="162"/>
      <c r="E1370" s="163"/>
      <c r="F1370" s="163"/>
      <c r="G1370" s="163"/>
      <c r="H1370" s="163"/>
    </row>
    <row r="1371" spans="1:8">
      <c r="A1371" s="160"/>
      <c r="D1371" s="162"/>
      <c r="E1371" s="163"/>
      <c r="F1371" s="163"/>
      <c r="G1371" s="163"/>
      <c r="H1371" s="163"/>
    </row>
    <row r="1372" spans="1:8">
      <c r="A1372" s="160"/>
      <c r="D1372" s="162"/>
      <c r="E1372" s="163"/>
      <c r="F1372" s="163"/>
      <c r="G1372" s="163"/>
      <c r="H1372" s="163"/>
    </row>
    <row r="1373" spans="1:8">
      <c r="A1373" s="160"/>
      <c r="D1373" s="162"/>
      <c r="E1373" s="163"/>
      <c r="F1373" s="163"/>
      <c r="G1373" s="163"/>
      <c r="H1373" s="163"/>
    </row>
    <row r="1374" spans="1:8">
      <c r="A1374" s="160"/>
      <c r="D1374" s="162"/>
      <c r="E1374" s="163"/>
      <c r="F1374" s="163"/>
      <c r="G1374" s="163"/>
      <c r="H1374" s="163"/>
    </row>
    <row r="1375" spans="1:8">
      <c r="A1375" s="160"/>
      <c r="D1375" s="162"/>
      <c r="E1375" s="163"/>
      <c r="F1375" s="163"/>
      <c r="G1375" s="163"/>
      <c r="H1375" s="163"/>
    </row>
    <row r="1376" spans="1:8">
      <c r="A1376" s="160"/>
      <c r="D1376" s="162"/>
      <c r="E1376" s="163"/>
      <c r="F1376" s="163"/>
      <c r="G1376" s="163"/>
      <c r="H1376" s="163"/>
    </row>
    <row r="1377" spans="1:8">
      <c r="A1377" s="160"/>
      <c r="D1377" s="162"/>
      <c r="E1377" s="163"/>
      <c r="F1377" s="163"/>
      <c r="G1377" s="163"/>
      <c r="H1377" s="163"/>
    </row>
    <row r="1378" spans="1:8">
      <c r="A1378" s="160"/>
      <c r="D1378" s="162"/>
      <c r="E1378" s="163"/>
      <c r="F1378" s="163"/>
      <c r="G1378" s="163"/>
      <c r="H1378" s="163"/>
    </row>
    <row r="1379" spans="1:8">
      <c r="A1379" s="160"/>
      <c r="D1379" s="162"/>
      <c r="E1379" s="163"/>
      <c r="F1379" s="163"/>
      <c r="G1379" s="163"/>
      <c r="H1379" s="163"/>
    </row>
    <row r="1380" spans="1:8">
      <c r="A1380" s="160"/>
      <c r="D1380" s="162"/>
      <c r="E1380" s="163"/>
      <c r="F1380" s="163"/>
      <c r="G1380" s="163"/>
      <c r="H1380" s="163"/>
    </row>
    <row r="1381" spans="1:8">
      <c r="A1381" s="160"/>
      <c r="D1381" s="162"/>
      <c r="E1381" s="163"/>
      <c r="F1381" s="163"/>
      <c r="G1381" s="163"/>
      <c r="H1381" s="163"/>
    </row>
    <row r="1382" spans="1:8">
      <c r="A1382" s="160"/>
      <c r="D1382" s="162"/>
      <c r="E1382" s="163"/>
      <c r="F1382" s="163"/>
      <c r="G1382" s="163"/>
      <c r="H1382" s="163"/>
    </row>
    <row r="1383" spans="1:8">
      <c r="A1383" s="160"/>
      <c r="D1383" s="162"/>
      <c r="E1383" s="163"/>
      <c r="F1383" s="163"/>
      <c r="G1383" s="163"/>
      <c r="H1383" s="163"/>
    </row>
    <row r="1384" spans="1:8">
      <c r="A1384" s="160"/>
      <c r="D1384" s="162"/>
      <c r="E1384" s="163"/>
      <c r="F1384" s="163"/>
      <c r="G1384" s="163"/>
      <c r="H1384" s="163"/>
    </row>
    <row r="1385" spans="1:8">
      <c r="A1385" s="160"/>
      <c r="D1385" s="162"/>
      <c r="E1385" s="163"/>
      <c r="F1385" s="163"/>
      <c r="G1385" s="163"/>
      <c r="H1385" s="163"/>
    </row>
    <row r="1386" spans="1:8">
      <c r="A1386" s="160"/>
      <c r="D1386" s="162"/>
      <c r="E1386" s="163"/>
      <c r="F1386" s="163"/>
      <c r="G1386" s="163"/>
      <c r="H1386" s="163"/>
    </row>
    <row r="1387" spans="1:8">
      <c r="A1387" s="160"/>
      <c r="D1387" s="162"/>
      <c r="E1387" s="163"/>
      <c r="F1387" s="163"/>
      <c r="G1387" s="163"/>
      <c r="H1387" s="163"/>
    </row>
    <row r="1388" spans="1:8">
      <c r="D1388" s="162"/>
      <c r="E1388" s="163"/>
      <c r="F1388" s="163"/>
      <c r="G1388" s="163"/>
      <c r="H1388" s="163"/>
    </row>
    <row r="1389" spans="1:8">
      <c r="D1389" s="162"/>
      <c r="E1389" s="163"/>
      <c r="F1389" s="163"/>
      <c r="G1389" s="163"/>
      <c r="H1389" s="163"/>
    </row>
    <row r="1390" spans="1:8">
      <c r="D1390" s="162"/>
      <c r="E1390" s="163"/>
      <c r="F1390" s="163"/>
      <c r="G1390" s="163"/>
      <c r="H1390" s="163"/>
    </row>
    <row r="1391" spans="1:8">
      <c r="D1391" s="162"/>
      <c r="E1391" s="163"/>
      <c r="F1391" s="163"/>
      <c r="G1391" s="163"/>
      <c r="H1391" s="163"/>
    </row>
    <row r="1392" spans="1:8">
      <c r="D1392" s="162"/>
      <c r="E1392" s="163"/>
      <c r="F1392" s="163"/>
      <c r="G1392" s="163"/>
      <c r="H1392" s="163"/>
    </row>
    <row r="1393" spans="4:8">
      <c r="D1393" s="162"/>
      <c r="E1393" s="163"/>
      <c r="F1393" s="163"/>
      <c r="G1393" s="163"/>
      <c r="H1393" s="163"/>
    </row>
    <row r="1394" spans="4:8">
      <c r="D1394" s="162"/>
      <c r="E1394" s="163"/>
      <c r="F1394" s="163"/>
      <c r="G1394" s="163"/>
      <c r="H1394" s="163"/>
    </row>
    <row r="1395" spans="4:8">
      <c r="D1395" s="162"/>
      <c r="E1395" s="163"/>
      <c r="F1395" s="163"/>
      <c r="G1395" s="163"/>
      <c r="H1395" s="163"/>
    </row>
    <row r="1396" spans="4:8">
      <c r="D1396" s="162"/>
      <c r="E1396" s="163"/>
      <c r="F1396" s="163"/>
      <c r="G1396" s="163"/>
      <c r="H1396" s="163"/>
    </row>
    <row r="1397" spans="4:8">
      <c r="D1397" s="162"/>
      <c r="E1397" s="163"/>
      <c r="F1397" s="163"/>
      <c r="G1397" s="163"/>
      <c r="H1397" s="163"/>
    </row>
    <row r="1398" spans="4:8">
      <c r="D1398" s="162"/>
      <c r="E1398" s="163"/>
      <c r="F1398" s="163"/>
      <c r="G1398" s="163"/>
      <c r="H1398" s="163"/>
    </row>
    <row r="1399" spans="4:8">
      <c r="D1399" s="162"/>
      <c r="E1399" s="163"/>
      <c r="F1399" s="163"/>
      <c r="G1399" s="163"/>
      <c r="H1399" s="163"/>
    </row>
    <row r="1400" spans="4:8">
      <c r="D1400" s="162"/>
      <c r="E1400" s="163"/>
      <c r="F1400" s="163"/>
      <c r="G1400" s="163"/>
      <c r="H1400" s="163"/>
    </row>
    <row r="1401" spans="4:8">
      <c r="D1401" s="162"/>
      <c r="E1401" s="163"/>
      <c r="F1401" s="163"/>
      <c r="G1401" s="163"/>
      <c r="H1401" s="163"/>
    </row>
    <row r="1402" spans="4:8">
      <c r="D1402" s="162"/>
      <c r="E1402" s="163"/>
      <c r="F1402" s="163"/>
      <c r="G1402" s="163"/>
      <c r="H1402" s="163"/>
    </row>
    <row r="1403" spans="4:8">
      <c r="D1403" s="162"/>
      <c r="E1403" s="163"/>
      <c r="F1403" s="163"/>
      <c r="G1403" s="163"/>
      <c r="H1403" s="163"/>
    </row>
    <row r="1404" spans="4:8">
      <c r="D1404" s="162"/>
      <c r="E1404" s="163"/>
      <c r="F1404" s="163"/>
      <c r="G1404" s="163"/>
      <c r="H1404" s="163"/>
    </row>
    <row r="1405" spans="4:8">
      <c r="D1405" s="162"/>
      <c r="E1405" s="163"/>
      <c r="F1405" s="163"/>
      <c r="G1405" s="163"/>
      <c r="H1405" s="163"/>
    </row>
    <row r="1406" spans="4:8">
      <c r="D1406" s="162"/>
      <c r="E1406" s="163"/>
      <c r="F1406" s="163"/>
      <c r="G1406" s="163"/>
      <c r="H1406" s="163"/>
    </row>
    <row r="1407" spans="4:8">
      <c r="D1407" s="162"/>
      <c r="E1407" s="163"/>
      <c r="F1407" s="163"/>
      <c r="G1407" s="163"/>
      <c r="H1407" s="163"/>
    </row>
    <row r="1408" spans="4:8">
      <c r="D1408" s="162"/>
      <c r="E1408" s="163"/>
      <c r="F1408" s="163"/>
      <c r="G1408" s="163"/>
      <c r="H1408" s="163"/>
    </row>
    <row r="1409" spans="4:8">
      <c r="D1409" s="162"/>
      <c r="E1409" s="163"/>
      <c r="F1409" s="163"/>
      <c r="G1409" s="163"/>
      <c r="H1409" s="163"/>
    </row>
    <row r="1410" spans="4:8">
      <c r="D1410" s="162"/>
      <c r="E1410" s="163"/>
      <c r="F1410" s="163"/>
      <c r="G1410" s="163"/>
      <c r="H1410" s="163"/>
    </row>
    <row r="1411" spans="4:8">
      <c r="D1411" s="162"/>
      <c r="E1411" s="163"/>
      <c r="F1411" s="163"/>
      <c r="G1411" s="163"/>
      <c r="H1411" s="163"/>
    </row>
    <row r="1412" spans="4:8">
      <c r="D1412" s="162"/>
      <c r="E1412" s="163"/>
      <c r="F1412" s="163"/>
      <c r="G1412" s="163"/>
      <c r="H1412" s="163"/>
    </row>
    <row r="1413" spans="4:8">
      <c r="D1413" s="162"/>
      <c r="E1413" s="163"/>
      <c r="F1413" s="163"/>
      <c r="G1413" s="163"/>
      <c r="H1413" s="163"/>
    </row>
    <row r="1414" spans="4:8">
      <c r="D1414" s="162"/>
      <c r="E1414" s="163"/>
      <c r="F1414" s="163"/>
      <c r="G1414" s="163"/>
      <c r="H1414" s="163"/>
    </row>
    <row r="1415" spans="4:8">
      <c r="D1415" s="162"/>
      <c r="E1415" s="163"/>
      <c r="F1415" s="163"/>
      <c r="G1415" s="163"/>
      <c r="H1415" s="163"/>
    </row>
    <row r="1416" spans="4:8">
      <c r="D1416" s="162"/>
      <c r="E1416" s="163"/>
      <c r="F1416" s="163"/>
      <c r="G1416" s="163"/>
      <c r="H1416" s="163"/>
    </row>
    <row r="1417" spans="4:8">
      <c r="D1417" s="162"/>
      <c r="E1417" s="163"/>
      <c r="F1417" s="163"/>
      <c r="G1417" s="163"/>
      <c r="H1417" s="163"/>
    </row>
    <row r="1418" spans="4:8">
      <c r="D1418" s="162"/>
      <c r="E1418" s="163"/>
      <c r="F1418" s="163"/>
      <c r="G1418" s="163"/>
      <c r="H1418" s="163"/>
    </row>
    <row r="1419" spans="4:8">
      <c r="D1419" s="162"/>
      <c r="E1419" s="163"/>
      <c r="F1419" s="163"/>
      <c r="G1419" s="163"/>
      <c r="H1419" s="163"/>
    </row>
    <row r="1420" spans="4:8">
      <c r="D1420" s="162"/>
      <c r="E1420" s="163"/>
      <c r="F1420" s="163"/>
      <c r="G1420" s="163"/>
      <c r="H1420" s="163"/>
    </row>
    <row r="1421" spans="4:8">
      <c r="D1421" s="162"/>
      <c r="E1421" s="163"/>
      <c r="F1421" s="163"/>
      <c r="G1421" s="163"/>
      <c r="H1421" s="163"/>
    </row>
    <row r="1422" spans="4:8">
      <c r="D1422" s="162"/>
      <c r="E1422" s="163"/>
      <c r="F1422" s="163"/>
      <c r="G1422" s="163"/>
      <c r="H1422" s="163"/>
    </row>
    <row r="1423" spans="4:8">
      <c r="D1423" s="162"/>
      <c r="E1423" s="163"/>
      <c r="F1423" s="163"/>
      <c r="G1423" s="163"/>
      <c r="H1423" s="163"/>
    </row>
    <row r="1424" spans="4:8">
      <c r="D1424" s="162"/>
      <c r="E1424" s="163"/>
      <c r="F1424" s="163"/>
      <c r="G1424" s="163"/>
      <c r="H1424" s="163"/>
    </row>
    <row r="1425" spans="4:8">
      <c r="D1425" s="162"/>
      <c r="E1425" s="163"/>
      <c r="F1425" s="163"/>
      <c r="G1425" s="163"/>
      <c r="H1425" s="163"/>
    </row>
    <row r="1426" spans="4:8">
      <c r="D1426" s="162"/>
      <c r="E1426" s="163"/>
      <c r="F1426" s="163"/>
      <c r="G1426" s="163"/>
      <c r="H1426" s="163"/>
    </row>
    <row r="1427" spans="4:8">
      <c r="D1427" s="162"/>
      <c r="E1427" s="163"/>
      <c r="F1427" s="163"/>
      <c r="G1427" s="163"/>
      <c r="H1427" s="163"/>
    </row>
    <row r="1428" spans="4:8">
      <c r="D1428" s="162"/>
      <c r="E1428" s="163"/>
      <c r="F1428" s="163"/>
      <c r="G1428" s="163"/>
      <c r="H1428" s="163"/>
    </row>
    <row r="1429" spans="4:8">
      <c r="D1429" s="162"/>
      <c r="E1429" s="163"/>
      <c r="F1429" s="163"/>
      <c r="G1429" s="163"/>
      <c r="H1429" s="163"/>
    </row>
    <row r="1430" spans="4:8">
      <c r="D1430" s="162"/>
      <c r="E1430" s="163"/>
      <c r="F1430" s="163"/>
      <c r="G1430" s="163"/>
      <c r="H1430" s="163"/>
    </row>
    <row r="1431" spans="4:8">
      <c r="D1431" s="162"/>
      <c r="E1431" s="163"/>
      <c r="F1431" s="163"/>
      <c r="G1431" s="163"/>
      <c r="H1431" s="163"/>
    </row>
    <row r="1432" spans="4:8">
      <c r="D1432" s="162"/>
      <c r="E1432" s="163"/>
      <c r="F1432" s="163"/>
      <c r="G1432" s="163"/>
      <c r="H1432" s="163"/>
    </row>
    <row r="1433" spans="4:8">
      <c r="D1433" s="162"/>
      <c r="E1433" s="163"/>
      <c r="F1433" s="163"/>
      <c r="G1433" s="163"/>
      <c r="H1433" s="163"/>
    </row>
    <row r="1434" spans="4:8">
      <c r="D1434" s="162"/>
      <c r="E1434" s="163"/>
      <c r="F1434" s="163"/>
      <c r="G1434" s="163"/>
      <c r="H1434" s="163"/>
    </row>
    <row r="1435" spans="4:8">
      <c r="D1435" s="162"/>
      <c r="E1435" s="163"/>
      <c r="F1435" s="163"/>
      <c r="G1435" s="163"/>
      <c r="H1435" s="163"/>
    </row>
    <row r="1436" spans="4:8">
      <c r="D1436" s="162"/>
      <c r="E1436" s="163"/>
      <c r="F1436" s="163"/>
      <c r="G1436" s="163"/>
      <c r="H1436" s="163"/>
    </row>
    <row r="1437" spans="4:8">
      <c r="D1437" s="162"/>
      <c r="E1437" s="163"/>
      <c r="F1437" s="163"/>
      <c r="G1437" s="163"/>
      <c r="H1437" s="163"/>
    </row>
    <row r="1438" spans="4:8">
      <c r="D1438" s="162"/>
      <c r="E1438" s="163"/>
      <c r="F1438" s="163"/>
      <c r="G1438" s="163"/>
      <c r="H1438" s="163"/>
    </row>
    <row r="1439" spans="4:8">
      <c r="D1439" s="162"/>
      <c r="E1439" s="163"/>
      <c r="F1439" s="163"/>
      <c r="G1439" s="163"/>
      <c r="H1439" s="163"/>
    </row>
    <row r="1440" spans="4:8">
      <c r="D1440" s="162"/>
      <c r="E1440" s="163"/>
      <c r="F1440" s="163"/>
      <c r="G1440" s="163"/>
      <c r="H1440" s="163"/>
    </row>
    <row r="1441" spans="4:8">
      <c r="D1441" s="162"/>
      <c r="E1441" s="163"/>
      <c r="F1441" s="163"/>
      <c r="G1441" s="163"/>
      <c r="H1441" s="163"/>
    </row>
    <row r="1442" spans="4:8">
      <c r="D1442" s="162"/>
      <c r="E1442" s="163"/>
      <c r="F1442" s="163"/>
      <c r="G1442" s="163"/>
      <c r="H1442" s="163"/>
    </row>
    <row r="1443" spans="4:8">
      <c r="D1443" s="162"/>
      <c r="E1443" s="163"/>
      <c r="F1443" s="163"/>
      <c r="G1443" s="163"/>
      <c r="H1443" s="163"/>
    </row>
    <row r="1444" spans="4:8">
      <c r="D1444" s="162"/>
      <c r="E1444" s="163"/>
      <c r="F1444" s="163"/>
      <c r="G1444" s="163"/>
      <c r="H1444" s="163"/>
    </row>
    <row r="1445" spans="4:8">
      <c r="D1445" s="162"/>
      <c r="E1445" s="163"/>
      <c r="F1445" s="163"/>
      <c r="G1445" s="163"/>
      <c r="H1445" s="163"/>
    </row>
    <row r="1446" spans="4:8">
      <c r="D1446" s="162"/>
      <c r="E1446" s="163"/>
      <c r="F1446" s="163"/>
      <c r="G1446" s="163"/>
      <c r="H1446" s="163"/>
    </row>
    <row r="1447" spans="4:8">
      <c r="D1447" s="162"/>
      <c r="E1447" s="163"/>
      <c r="F1447" s="163"/>
      <c r="G1447" s="163"/>
      <c r="H1447" s="163"/>
    </row>
    <row r="1448" spans="4:8">
      <c r="D1448" s="162"/>
      <c r="E1448" s="163"/>
      <c r="F1448" s="163"/>
      <c r="G1448" s="163"/>
      <c r="H1448" s="163"/>
    </row>
    <row r="1449" spans="4:8">
      <c r="D1449" s="162"/>
      <c r="E1449" s="163"/>
      <c r="F1449" s="163"/>
      <c r="G1449" s="163"/>
      <c r="H1449" s="163"/>
    </row>
    <row r="1450" spans="4:8">
      <c r="D1450" s="162"/>
      <c r="E1450" s="163"/>
      <c r="F1450" s="163"/>
      <c r="G1450" s="163"/>
      <c r="H1450" s="163"/>
    </row>
    <row r="1451" spans="4:8">
      <c r="D1451" s="162"/>
      <c r="E1451" s="163"/>
      <c r="F1451" s="163"/>
      <c r="G1451" s="163"/>
      <c r="H1451" s="163"/>
    </row>
    <row r="1452" spans="4:8">
      <c r="D1452" s="162"/>
      <c r="E1452" s="163"/>
      <c r="F1452" s="163"/>
      <c r="G1452" s="163"/>
      <c r="H1452" s="163"/>
    </row>
    <row r="1453" spans="4:8">
      <c r="D1453" s="162"/>
      <c r="E1453" s="163"/>
      <c r="F1453" s="163"/>
      <c r="G1453" s="163"/>
      <c r="H1453" s="163"/>
    </row>
    <row r="1454" spans="4:8">
      <c r="D1454" s="162"/>
      <c r="E1454" s="163"/>
      <c r="F1454" s="163"/>
      <c r="G1454" s="163"/>
      <c r="H1454" s="163"/>
    </row>
    <row r="1455" spans="4:8">
      <c r="D1455" s="162"/>
      <c r="E1455" s="163"/>
      <c r="F1455" s="163"/>
      <c r="G1455" s="163"/>
      <c r="H1455" s="163"/>
    </row>
    <row r="1456" spans="4:8">
      <c r="D1456" s="162"/>
      <c r="E1456" s="163"/>
      <c r="F1456" s="163"/>
      <c r="G1456" s="163"/>
      <c r="H1456" s="163"/>
    </row>
    <row r="1457" spans="4:8">
      <c r="D1457" s="162"/>
      <c r="E1457" s="163"/>
      <c r="F1457" s="163"/>
      <c r="G1457" s="163"/>
      <c r="H1457" s="163"/>
    </row>
    <row r="1458" spans="4:8">
      <c r="D1458" s="162"/>
      <c r="E1458" s="163"/>
      <c r="F1458" s="163"/>
      <c r="G1458" s="163"/>
      <c r="H1458" s="163"/>
    </row>
    <row r="1459" spans="4:8">
      <c r="D1459" s="162"/>
      <c r="E1459" s="163"/>
      <c r="F1459" s="163"/>
      <c r="G1459" s="163"/>
      <c r="H1459" s="163"/>
    </row>
    <row r="1460" spans="4:8">
      <c r="D1460" s="162"/>
      <c r="E1460" s="163"/>
      <c r="F1460" s="163"/>
      <c r="G1460" s="163"/>
      <c r="H1460" s="163"/>
    </row>
    <row r="1461" spans="4:8">
      <c r="D1461" s="162"/>
      <c r="E1461" s="163"/>
      <c r="F1461" s="163"/>
      <c r="G1461" s="163"/>
      <c r="H1461" s="163"/>
    </row>
    <row r="1462" spans="4:8">
      <c r="D1462" s="162"/>
      <c r="E1462" s="163"/>
      <c r="F1462" s="163"/>
      <c r="G1462" s="163"/>
      <c r="H1462" s="163"/>
    </row>
    <row r="1463" spans="4:8">
      <c r="D1463" s="162"/>
      <c r="E1463" s="163"/>
      <c r="F1463" s="163"/>
      <c r="G1463" s="163"/>
      <c r="H1463" s="163"/>
    </row>
    <row r="1464" spans="4:8">
      <c r="D1464" s="162"/>
      <c r="E1464" s="163"/>
      <c r="F1464" s="163"/>
      <c r="G1464" s="163"/>
      <c r="H1464" s="163"/>
    </row>
    <row r="1465" spans="4:8">
      <c r="D1465" s="162"/>
      <c r="E1465" s="163"/>
      <c r="F1465" s="163"/>
      <c r="G1465" s="163"/>
      <c r="H1465" s="163"/>
    </row>
    <row r="1466" spans="4:8">
      <c r="D1466" s="162"/>
      <c r="E1466" s="163"/>
      <c r="F1466" s="163"/>
      <c r="G1466" s="163"/>
      <c r="H1466" s="163"/>
    </row>
    <row r="1467" spans="4:8">
      <c r="D1467" s="162"/>
      <c r="E1467" s="163"/>
      <c r="F1467" s="163"/>
      <c r="G1467" s="163"/>
      <c r="H1467" s="163"/>
    </row>
    <row r="1468" spans="4:8">
      <c r="D1468" s="162"/>
      <c r="E1468" s="163"/>
      <c r="F1468" s="163"/>
      <c r="G1468" s="163"/>
      <c r="H1468" s="163"/>
    </row>
    <row r="1469" spans="4:8">
      <c r="D1469" s="162"/>
      <c r="E1469" s="163"/>
      <c r="F1469" s="163"/>
      <c r="G1469" s="163"/>
      <c r="H1469" s="163"/>
    </row>
    <row r="1470" spans="4:8">
      <c r="D1470" s="162"/>
      <c r="E1470" s="163"/>
      <c r="F1470" s="163"/>
      <c r="G1470" s="163"/>
      <c r="H1470" s="163"/>
    </row>
    <row r="1471" spans="4:8">
      <c r="D1471" s="162"/>
      <c r="E1471" s="163"/>
      <c r="F1471" s="163"/>
      <c r="G1471" s="163"/>
      <c r="H1471" s="163"/>
    </row>
    <row r="1472" spans="4:8">
      <c r="D1472" s="162"/>
      <c r="E1472" s="163"/>
      <c r="F1472" s="163"/>
      <c r="G1472" s="163"/>
      <c r="H1472" s="163"/>
    </row>
    <row r="1473" spans="4:8">
      <c r="D1473" s="162"/>
      <c r="E1473" s="163"/>
      <c r="F1473" s="163"/>
      <c r="G1473" s="163"/>
      <c r="H1473" s="163"/>
    </row>
    <row r="1474" spans="4:8">
      <c r="D1474" s="162"/>
      <c r="E1474" s="163"/>
      <c r="F1474" s="163"/>
      <c r="G1474" s="163"/>
      <c r="H1474" s="163"/>
    </row>
    <row r="1475" spans="4:8">
      <c r="D1475" s="162"/>
      <c r="E1475" s="163"/>
      <c r="F1475" s="163"/>
      <c r="G1475" s="163"/>
      <c r="H1475" s="163"/>
    </row>
    <row r="1476" spans="4:8">
      <c r="D1476" s="162"/>
      <c r="E1476" s="163"/>
      <c r="F1476" s="163"/>
      <c r="G1476" s="163"/>
      <c r="H1476" s="163"/>
    </row>
    <row r="1477" spans="4:8">
      <c r="D1477" s="162"/>
      <c r="E1477" s="163"/>
      <c r="F1477" s="163"/>
      <c r="G1477" s="163"/>
      <c r="H1477" s="163"/>
    </row>
    <row r="1478" spans="4:8">
      <c r="D1478" s="162"/>
      <c r="E1478" s="163"/>
      <c r="F1478" s="163"/>
      <c r="G1478" s="163"/>
      <c r="H1478" s="163"/>
    </row>
    <row r="1479" spans="4:8">
      <c r="D1479" s="162"/>
      <c r="E1479" s="163"/>
      <c r="F1479" s="163"/>
      <c r="G1479" s="163"/>
      <c r="H1479" s="163"/>
    </row>
    <row r="1480" spans="4:8">
      <c r="D1480" s="162"/>
      <c r="E1480" s="163"/>
      <c r="F1480" s="163"/>
      <c r="G1480" s="163"/>
      <c r="H1480" s="163"/>
    </row>
    <row r="1481" spans="4:8">
      <c r="D1481" s="162"/>
      <c r="E1481" s="163"/>
      <c r="F1481" s="163"/>
      <c r="G1481" s="163"/>
      <c r="H1481" s="163"/>
    </row>
    <row r="1482" spans="4:8">
      <c r="D1482" s="162"/>
      <c r="E1482" s="163"/>
      <c r="F1482" s="163"/>
      <c r="G1482" s="163"/>
      <c r="H1482" s="163"/>
    </row>
    <row r="1483" spans="4:8">
      <c r="D1483" s="162"/>
      <c r="E1483" s="163"/>
      <c r="F1483" s="163"/>
      <c r="G1483" s="163"/>
      <c r="H1483" s="163"/>
    </row>
    <row r="1484" spans="4:8">
      <c r="D1484" s="162"/>
      <c r="E1484" s="163"/>
      <c r="F1484" s="163"/>
      <c r="G1484" s="163"/>
      <c r="H1484" s="163"/>
    </row>
    <row r="1485" spans="4:8">
      <c r="D1485" s="162"/>
      <c r="E1485" s="163"/>
      <c r="F1485" s="163"/>
      <c r="G1485" s="163"/>
      <c r="H1485" s="163"/>
    </row>
    <row r="1486" spans="4:8">
      <c r="D1486" s="162"/>
      <c r="E1486" s="163"/>
      <c r="F1486" s="163"/>
      <c r="G1486" s="163"/>
      <c r="H1486" s="163"/>
    </row>
    <row r="1487" spans="4:8">
      <c r="D1487" s="162"/>
      <c r="E1487" s="163"/>
      <c r="F1487" s="163"/>
      <c r="G1487" s="163"/>
      <c r="H1487" s="163"/>
    </row>
    <row r="1488" spans="4:8">
      <c r="D1488" s="162"/>
      <c r="E1488" s="163"/>
      <c r="F1488" s="163"/>
      <c r="G1488" s="163"/>
      <c r="H1488" s="163"/>
    </row>
    <row r="1489" spans="4:8">
      <c r="D1489" s="162"/>
      <c r="E1489" s="163"/>
      <c r="F1489" s="163"/>
      <c r="G1489" s="163"/>
      <c r="H1489" s="163"/>
    </row>
    <row r="1490" spans="4:8">
      <c r="D1490" s="162"/>
      <c r="E1490" s="163"/>
      <c r="F1490" s="163"/>
      <c r="G1490" s="163"/>
      <c r="H1490" s="163"/>
    </row>
    <row r="1491" spans="4:8">
      <c r="D1491" s="162"/>
      <c r="E1491" s="163"/>
      <c r="F1491" s="163"/>
      <c r="G1491" s="163"/>
      <c r="H1491" s="163"/>
    </row>
    <row r="1492" spans="4:8">
      <c r="D1492" s="162"/>
      <c r="E1492" s="163"/>
      <c r="F1492" s="163"/>
      <c r="G1492" s="163"/>
      <c r="H1492" s="163"/>
    </row>
    <row r="1493" spans="4:8">
      <c r="D1493" s="162"/>
      <c r="E1493" s="163"/>
      <c r="F1493" s="163"/>
      <c r="G1493" s="163"/>
      <c r="H1493" s="163"/>
    </row>
    <row r="1494" spans="4:8">
      <c r="D1494" s="162"/>
      <c r="E1494" s="163"/>
      <c r="F1494" s="163"/>
      <c r="G1494" s="163"/>
      <c r="H1494" s="163"/>
    </row>
    <row r="1495" spans="4:8">
      <c r="D1495" s="162"/>
      <c r="E1495" s="163"/>
      <c r="F1495" s="163"/>
      <c r="G1495" s="163"/>
      <c r="H1495" s="163"/>
    </row>
    <row r="1496" spans="4:8">
      <c r="D1496" s="162"/>
      <c r="E1496" s="163"/>
      <c r="F1496" s="163"/>
      <c r="G1496" s="163"/>
      <c r="H1496" s="163"/>
    </row>
    <row r="1497" spans="4:8">
      <c r="D1497" s="162"/>
      <c r="E1497" s="163"/>
      <c r="F1497" s="163"/>
      <c r="G1497" s="163"/>
      <c r="H1497" s="163"/>
    </row>
    <row r="1498" spans="4:8">
      <c r="D1498" s="162"/>
      <c r="E1498" s="163"/>
      <c r="F1498" s="163"/>
      <c r="G1498" s="163"/>
      <c r="H1498" s="163"/>
    </row>
    <row r="1499" spans="4:8">
      <c r="D1499" s="162"/>
      <c r="E1499" s="163"/>
      <c r="F1499" s="163"/>
      <c r="G1499" s="163"/>
      <c r="H1499" s="163"/>
    </row>
    <row r="1500" spans="4:8">
      <c r="D1500" s="162"/>
      <c r="E1500" s="163"/>
      <c r="F1500" s="163"/>
      <c r="G1500" s="163"/>
      <c r="H1500" s="163"/>
    </row>
    <row r="1501" spans="4:8">
      <c r="D1501" s="162"/>
      <c r="E1501" s="163"/>
      <c r="F1501" s="163"/>
      <c r="G1501" s="163"/>
      <c r="H1501" s="163"/>
    </row>
    <row r="1502" spans="4:8">
      <c r="D1502" s="162"/>
      <c r="E1502" s="163"/>
      <c r="F1502" s="163"/>
      <c r="G1502" s="163"/>
      <c r="H1502" s="163"/>
    </row>
    <row r="1503" spans="4:8">
      <c r="D1503" s="162"/>
      <c r="E1503" s="163"/>
      <c r="F1503" s="163"/>
      <c r="G1503" s="163"/>
      <c r="H1503" s="163"/>
    </row>
    <row r="1504" spans="4:8">
      <c r="D1504" s="162"/>
      <c r="E1504" s="163"/>
      <c r="F1504" s="163"/>
      <c r="G1504" s="163"/>
      <c r="H1504" s="163"/>
    </row>
    <row r="1505" spans="4:8">
      <c r="D1505" s="162"/>
      <c r="E1505" s="163"/>
      <c r="F1505" s="163"/>
      <c r="G1505" s="163"/>
      <c r="H1505" s="163"/>
    </row>
    <row r="1506" spans="4:8">
      <c r="D1506" s="162"/>
      <c r="E1506" s="163"/>
      <c r="F1506" s="163"/>
      <c r="G1506" s="163"/>
      <c r="H1506" s="163"/>
    </row>
    <row r="1507" spans="4:8">
      <c r="D1507" s="162"/>
      <c r="E1507" s="163"/>
      <c r="F1507" s="163"/>
      <c r="G1507" s="163"/>
      <c r="H1507" s="163"/>
    </row>
    <row r="1508" spans="4:8">
      <c r="D1508" s="162"/>
      <c r="E1508" s="163"/>
      <c r="F1508" s="163"/>
      <c r="G1508" s="163"/>
      <c r="H1508" s="163"/>
    </row>
    <row r="1509" spans="4:8">
      <c r="D1509" s="162"/>
      <c r="E1509" s="163"/>
      <c r="F1509" s="163"/>
      <c r="G1509" s="163"/>
      <c r="H1509" s="163"/>
    </row>
    <row r="1510" spans="4:8">
      <c r="D1510" s="162"/>
      <c r="E1510" s="163"/>
      <c r="F1510" s="163"/>
      <c r="G1510" s="163"/>
      <c r="H1510" s="163"/>
    </row>
    <row r="1511" spans="4:8">
      <c r="D1511" s="162"/>
      <c r="E1511" s="163"/>
      <c r="F1511" s="163"/>
      <c r="G1511" s="163"/>
      <c r="H1511" s="163"/>
    </row>
    <row r="1512" spans="4:8">
      <c r="D1512" s="162"/>
      <c r="E1512" s="163"/>
      <c r="F1512" s="163"/>
      <c r="G1512" s="163"/>
      <c r="H1512" s="163"/>
    </row>
    <row r="1513" spans="4:8">
      <c r="D1513" s="162"/>
      <c r="E1513" s="163"/>
      <c r="F1513" s="163"/>
      <c r="G1513" s="163"/>
      <c r="H1513" s="163"/>
    </row>
    <row r="1514" spans="4:8">
      <c r="D1514" s="162"/>
      <c r="E1514" s="163"/>
      <c r="F1514" s="163"/>
      <c r="G1514" s="163"/>
      <c r="H1514" s="163"/>
    </row>
    <row r="1515" spans="4:8">
      <c r="D1515" s="162"/>
      <c r="E1515" s="163"/>
      <c r="F1515" s="163"/>
      <c r="G1515" s="163"/>
      <c r="H1515" s="163"/>
    </row>
    <row r="1516" spans="4:8">
      <c r="D1516" s="162"/>
      <c r="E1516" s="163"/>
      <c r="F1516" s="163"/>
      <c r="G1516" s="163"/>
      <c r="H1516" s="163"/>
    </row>
    <row r="1517" spans="4:8">
      <c r="D1517" s="162"/>
      <c r="E1517" s="163"/>
      <c r="F1517" s="163"/>
      <c r="G1517" s="163"/>
      <c r="H1517" s="163"/>
    </row>
    <row r="1518" spans="4:8">
      <c r="D1518" s="162"/>
      <c r="E1518" s="163"/>
      <c r="F1518" s="163"/>
      <c r="G1518" s="163"/>
      <c r="H1518" s="163"/>
    </row>
    <row r="1519" spans="4:8">
      <c r="D1519" s="162"/>
      <c r="E1519" s="163"/>
      <c r="F1519" s="163"/>
      <c r="G1519" s="163"/>
      <c r="H1519" s="163"/>
    </row>
    <row r="1520" spans="4:8">
      <c r="D1520" s="162"/>
      <c r="E1520" s="163"/>
      <c r="F1520" s="163"/>
      <c r="G1520" s="163"/>
      <c r="H1520" s="163"/>
    </row>
    <row r="1521" spans="4:8">
      <c r="D1521" s="162"/>
      <c r="E1521" s="163"/>
      <c r="F1521" s="163"/>
      <c r="G1521" s="163"/>
      <c r="H1521" s="163"/>
    </row>
    <row r="1522" spans="4:8">
      <c r="D1522" s="162"/>
      <c r="E1522" s="163"/>
      <c r="F1522" s="163"/>
      <c r="G1522" s="163"/>
      <c r="H1522" s="163"/>
    </row>
    <row r="1523" spans="4:8">
      <c r="D1523" s="162"/>
      <c r="E1523" s="163"/>
      <c r="F1523" s="163"/>
      <c r="G1523" s="163"/>
      <c r="H1523" s="163"/>
    </row>
    <row r="1524" spans="4:8">
      <c r="D1524" s="162"/>
      <c r="E1524" s="163"/>
      <c r="F1524" s="163"/>
      <c r="G1524" s="163"/>
      <c r="H1524" s="163"/>
    </row>
    <row r="1525" spans="4:8">
      <c r="D1525" s="162"/>
      <c r="E1525" s="163"/>
      <c r="F1525" s="163"/>
      <c r="G1525" s="163"/>
      <c r="H1525" s="163"/>
    </row>
    <row r="1526" spans="4:8">
      <c r="D1526" s="162"/>
      <c r="E1526" s="163"/>
      <c r="F1526" s="163"/>
      <c r="G1526" s="163"/>
      <c r="H1526" s="163"/>
    </row>
    <row r="1527" spans="4:8">
      <c r="D1527" s="162"/>
      <c r="E1527" s="163"/>
      <c r="F1527" s="163"/>
      <c r="G1527" s="163"/>
      <c r="H1527" s="163"/>
    </row>
    <row r="1528" spans="4:8">
      <c r="D1528" s="162"/>
      <c r="E1528" s="163"/>
      <c r="F1528" s="163"/>
      <c r="G1528" s="163"/>
      <c r="H1528" s="163"/>
    </row>
    <row r="1529" spans="4:8">
      <c r="D1529" s="162"/>
      <c r="E1529" s="163"/>
      <c r="F1529" s="163"/>
      <c r="G1529" s="163"/>
      <c r="H1529" s="163"/>
    </row>
    <row r="1530" spans="4:8">
      <c r="D1530" s="162"/>
      <c r="E1530" s="163"/>
      <c r="F1530" s="163"/>
      <c r="G1530" s="163"/>
      <c r="H1530" s="163"/>
    </row>
    <row r="1531" spans="4:8">
      <c r="D1531" s="162"/>
      <c r="E1531" s="163"/>
      <c r="F1531" s="163"/>
      <c r="G1531" s="163"/>
      <c r="H1531" s="163"/>
    </row>
    <row r="1532" spans="4:8">
      <c r="D1532" s="162"/>
      <c r="E1532" s="163"/>
      <c r="F1532" s="163"/>
      <c r="G1532" s="163"/>
      <c r="H1532" s="163"/>
    </row>
    <row r="1533" spans="4:8">
      <c r="D1533" s="162"/>
      <c r="E1533" s="163"/>
      <c r="F1533" s="163"/>
      <c r="G1533" s="163"/>
      <c r="H1533" s="163"/>
    </row>
    <row r="1534" spans="4:8">
      <c r="D1534" s="162"/>
      <c r="E1534" s="163"/>
      <c r="F1534" s="163"/>
      <c r="G1534" s="163"/>
      <c r="H1534" s="163"/>
    </row>
    <row r="1535" spans="4:8">
      <c r="D1535" s="162"/>
      <c r="E1535" s="163"/>
      <c r="F1535" s="163"/>
      <c r="G1535" s="163"/>
      <c r="H1535" s="163"/>
    </row>
    <row r="1536" spans="4:8">
      <c r="D1536" s="162"/>
      <c r="E1536" s="163"/>
      <c r="F1536" s="163"/>
      <c r="G1536" s="163"/>
      <c r="H1536" s="163"/>
    </row>
    <row r="1537" spans="4:8">
      <c r="D1537" s="162"/>
      <c r="E1537" s="163"/>
      <c r="F1537" s="163"/>
      <c r="G1537" s="163"/>
      <c r="H1537" s="163"/>
    </row>
    <row r="1538" spans="4:8">
      <c r="D1538" s="162"/>
      <c r="E1538" s="163"/>
      <c r="F1538" s="163"/>
      <c r="G1538" s="163"/>
      <c r="H1538" s="163"/>
    </row>
    <row r="1539" spans="4:8">
      <c r="D1539" s="162"/>
      <c r="E1539" s="163"/>
      <c r="F1539" s="163"/>
      <c r="G1539" s="163"/>
      <c r="H1539" s="163"/>
    </row>
    <row r="1540" spans="4:8">
      <c r="D1540" s="162"/>
      <c r="E1540" s="163"/>
      <c r="F1540" s="163"/>
      <c r="G1540" s="163"/>
      <c r="H1540" s="163"/>
    </row>
    <row r="1541" spans="4:8">
      <c r="D1541" s="162"/>
      <c r="E1541" s="163"/>
      <c r="F1541" s="163"/>
      <c r="G1541" s="163"/>
      <c r="H1541" s="163"/>
    </row>
    <row r="1542" spans="4:8">
      <c r="D1542" s="162"/>
      <c r="E1542" s="163"/>
      <c r="F1542" s="163"/>
      <c r="G1542" s="163"/>
      <c r="H1542" s="163"/>
    </row>
    <row r="1543" spans="4:8">
      <c r="D1543" s="162"/>
      <c r="E1543" s="163"/>
      <c r="F1543" s="163"/>
      <c r="G1543" s="163"/>
      <c r="H1543" s="163"/>
    </row>
    <row r="1544" spans="4:8">
      <c r="D1544" s="162"/>
      <c r="E1544" s="163"/>
      <c r="F1544" s="163"/>
      <c r="G1544" s="163"/>
      <c r="H1544" s="163"/>
    </row>
    <row r="1545" spans="4:8">
      <c r="D1545" s="162"/>
      <c r="E1545" s="163"/>
      <c r="F1545" s="163"/>
      <c r="G1545" s="163"/>
      <c r="H1545" s="163"/>
    </row>
    <row r="1546" spans="4:8">
      <c r="D1546" s="162"/>
      <c r="E1546" s="163"/>
      <c r="F1546" s="163"/>
      <c r="G1546" s="163"/>
      <c r="H1546" s="163"/>
    </row>
    <row r="1547" spans="4:8">
      <c r="D1547" s="162"/>
      <c r="E1547" s="163"/>
      <c r="F1547" s="163"/>
      <c r="G1547" s="163"/>
      <c r="H1547" s="163"/>
    </row>
    <row r="1548" spans="4:8">
      <c r="D1548" s="162"/>
      <c r="E1548" s="163"/>
      <c r="F1548" s="163"/>
      <c r="G1548" s="163"/>
      <c r="H1548" s="163"/>
    </row>
    <row r="1549" spans="4:8">
      <c r="D1549" s="162"/>
      <c r="E1549" s="163"/>
      <c r="F1549" s="163"/>
      <c r="G1549" s="163"/>
      <c r="H1549" s="163"/>
    </row>
    <row r="1550" spans="4:8">
      <c r="D1550" s="162"/>
      <c r="E1550" s="163"/>
      <c r="F1550" s="163"/>
      <c r="G1550" s="163"/>
      <c r="H1550" s="163"/>
    </row>
    <row r="1551" spans="4:8">
      <c r="D1551" s="162"/>
      <c r="E1551" s="163"/>
      <c r="F1551" s="163"/>
      <c r="G1551" s="163"/>
      <c r="H1551" s="163"/>
    </row>
    <row r="1552" spans="4:8">
      <c r="D1552" s="162"/>
      <c r="E1552" s="163"/>
      <c r="F1552" s="163"/>
      <c r="G1552" s="163"/>
      <c r="H1552" s="163"/>
    </row>
    <row r="1553" spans="4:8">
      <c r="D1553" s="162"/>
      <c r="E1553" s="163"/>
      <c r="F1553" s="163"/>
      <c r="G1553" s="163"/>
      <c r="H1553" s="163"/>
    </row>
    <row r="1554" spans="4:8">
      <c r="D1554" s="162"/>
      <c r="E1554" s="163"/>
      <c r="F1554" s="163"/>
      <c r="G1554" s="163"/>
      <c r="H1554" s="163"/>
    </row>
    <row r="1555" spans="4:8">
      <c r="D1555" s="162"/>
      <c r="E1555" s="163"/>
      <c r="F1555" s="163"/>
      <c r="G1555" s="163"/>
      <c r="H1555" s="163"/>
    </row>
    <row r="1556" spans="4:8">
      <c r="D1556" s="162"/>
      <c r="E1556" s="163"/>
      <c r="F1556" s="163"/>
      <c r="G1556" s="163"/>
      <c r="H1556" s="163"/>
    </row>
    <row r="1557" spans="4:8">
      <c r="D1557" s="162"/>
      <c r="E1557" s="163"/>
      <c r="F1557" s="163"/>
      <c r="G1557" s="163"/>
      <c r="H1557" s="163"/>
    </row>
    <row r="1558" spans="4:8">
      <c r="D1558" s="162"/>
      <c r="E1558" s="163"/>
      <c r="F1558" s="163"/>
      <c r="G1558" s="163"/>
      <c r="H1558" s="163"/>
    </row>
    <row r="1559" spans="4:8">
      <c r="D1559" s="162"/>
      <c r="E1559" s="163"/>
      <c r="F1559" s="163"/>
      <c r="G1559" s="163"/>
      <c r="H1559" s="163"/>
    </row>
    <row r="1560" spans="4:8">
      <c r="D1560" s="162"/>
      <c r="E1560" s="163"/>
      <c r="F1560" s="163"/>
      <c r="G1560" s="163"/>
      <c r="H1560" s="163"/>
    </row>
    <row r="1561" spans="4:8">
      <c r="D1561" s="162"/>
      <c r="E1561" s="163"/>
      <c r="F1561" s="163"/>
      <c r="G1561" s="163"/>
      <c r="H1561" s="163"/>
    </row>
    <row r="1562" spans="4:8">
      <c r="D1562" s="162"/>
      <c r="E1562" s="163"/>
      <c r="F1562" s="163"/>
      <c r="G1562" s="163"/>
      <c r="H1562" s="163"/>
    </row>
    <row r="1563" spans="4:8">
      <c r="D1563" s="162"/>
      <c r="E1563" s="163"/>
      <c r="F1563" s="163"/>
      <c r="G1563" s="163"/>
      <c r="H1563" s="163"/>
    </row>
    <row r="1564" spans="4:8">
      <c r="D1564" s="162"/>
      <c r="E1564" s="163"/>
      <c r="F1564" s="163"/>
      <c r="G1564" s="163"/>
      <c r="H1564" s="163"/>
    </row>
    <row r="1565" spans="4:8">
      <c r="D1565" s="162"/>
      <c r="E1565" s="163"/>
      <c r="F1565" s="163"/>
      <c r="G1565" s="163"/>
      <c r="H1565" s="163"/>
    </row>
    <row r="1566" spans="4:8">
      <c r="D1566" s="162"/>
      <c r="E1566" s="163"/>
      <c r="F1566" s="163"/>
      <c r="G1566" s="163"/>
      <c r="H1566" s="163"/>
    </row>
    <row r="1567" spans="4:8">
      <c r="D1567" s="162"/>
      <c r="E1567" s="163"/>
      <c r="F1567" s="163"/>
      <c r="G1567" s="163"/>
      <c r="H1567" s="163"/>
    </row>
    <row r="1568" spans="4:8">
      <c r="D1568" s="162"/>
      <c r="E1568" s="163"/>
      <c r="F1568" s="163"/>
      <c r="G1568" s="163"/>
      <c r="H1568" s="163"/>
    </row>
    <row r="1569" spans="4:8">
      <c r="D1569" s="162"/>
      <c r="E1569" s="163"/>
      <c r="F1569" s="163"/>
      <c r="G1569" s="163"/>
      <c r="H1569" s="163"/>
    </row>
    <row r="1570" spans="4:8">
      <c r="D1570" s="162"/>
      <c r="E1570" s="163"/>
      <c r="F1570" s="163"/>
      <c r="G1570" s="163"/>
      <c r="H1570" s="163"/>
    </row>
    <row r="1571" spans="4:8">
      <c r="D1571" s="162"/>
      <c r="E1571" s="163"/>
      <c r="F1571" s="163"/>
      <c r="G1571" s="163"/>
      <c r="H1571" s="163"/>
    </row>
    <row r="1572" spans="4:8">
      <c r="D1572" s="162"/>
      <c r="E1572" s="163"/>
      <c r="F1572" s="163"/>
      <c r="G1572" s="163"/>
      <c r="H1572" s="163"/>
    </row>
    <row r="1573" spans="4:8">
      <c r="D1573" s="162"/>
      <c r="E1573" s="163"/>
      <c r="F1573" s="163"/>
      <c r="G1573" s="163"/>
      <c r="H1573" s="163"/>
    </row>
    <row r="1574" spans="4:8">
      <c r="D1574" s="162"/>
      <c r="E1574" s="163"/>
      <c r="F1574" s="163"/>
      <c r="G1574" s="163"/>
      <c r="H1574" s="163"/>
    </row>
    <row r="1575" spans="4:8">
      <c r="D1575" s="162"/>
      <c r="E1575" s="163"/>
      <c r="F1575" s="163"/>
      <c r="G1575" s="163"/>
      <c r="H1575" s="163"/>
    </row>
    <row r="1576" spans="4:8">
      <c r="D1576" s="162"/>
      <c r="E1576" s="163"/>
      <c r="F1576" s="163"/>
      <c r="G1576" s="163"/>
      <c r="H1576" s="163"/>
    </row>
    <row r="1577" spans="4:8">
      <c r="D1577" s="162"/>
      <c r="E1577" s="163"/>
      <c r="F1577" s="163"/>
      <c r="G1577" s="163"/>
      <c r="H1577" s="163"/>
    </row>
    <row r="1578" spans="4:8">
      <c r="D1578" s="162"/>
      <c r="E1578" s="163"/>
      <c r="F1578" s="163"/>
      <c r="G1578" s="163"/>
      <c r="H1578" s="163"/>
    </row>
    <row r="1579" spans="4:8">
      <c r="D1579" s="162"/>
      <c r="E1579" s="163"/>
      <c r="F1579" s="163"/>
      <c r="G1579" s="163"/>
      <c r="H1579" s="163"/>
    </row>
    <row r="1580" spans="4:8">
      <c r="D1580" s="162"/>
      <c r="E1580" s="163"/>
      <c r="F1580" s="163"/>
      <c r="G1580" s="163"/>
      <c r="H1580" s="163"/>
    </row>
    <row r="1581" spans="4:8">
      <c r="D1581" s="162"/>
      <c r="E1581" s="163"/>
      <c r="F1581" s="163"/>
      <c r="G1581" s="163"/>
      <c r="H1581" s="163"/>
    </row>
    <row r="1582" spans="4:8">
      <c r="D1582" s="162"/>
      <c r="E1582" s="163"/>
      <c r="F1582" s="163"/>
      <c r="G1582" s="163"/>
      <c r="H1582" s="163"/>
    </row>
    <row r="1583" spans="4:8">
      <c r="D1583" s="162"/>
      <c r="E1583" s="163"/>
      <c r="F1583" s="163"/>
      <c r="G1583" s="163"/>
      <c r="H1583" s="163"/>
    </row>
    <row r="1584" spans="4:8">
      <c r="D1584" s="162"/>
      <c r="E1584" s="163"/>
      <c r="F1584" s="163"/>
      <c r="G1584" s="163"/>
      <c r="H1584" s="163"/>
    </row>
    <row r="1585" spans="4:8">
      <c r="D1585" s="162"/>
      <c r="E1585" s="163"/>
      <c r="F1585" s="163"/>
      <c r="G1585" s="163"/>
      <c r="H1585" s="163"/>
    </row>
    <row r="1586" spans="4:8">
      <c r="D1586" s="162"/>
      <c r="E1586" s="163"/>
      <c r="F1586" s="163"/>
      <c r="G1586" s="163"/>
      <c r="H1586" s="163"/>
    </row>
    <row r="1587" spans="4:8">
      <c r="D1587" s="162"/>
      <c r="E1587" s="163"/>
      <c r="F1587" s="163"/>
      <c r="G1587" s="163"/>
      <c r="H1587" s="163"/>
    </row>
    <row r="1588" spans="4:8">
      <c r="D1588" s="162"/>
      <c r="E1588" s="163"/>
      <c r="F1588" s="163"/>
      <c r="G1588" s="163"/>
      <c r="H1588" s="163"/>
    </row>
    <row r="1589" spans="4:8">
      <c r="D1589" s="162"/>
      <c r="E1589" s="163"/>
      <c r="F1589" s="163"/>
      <c r="G1589" s="163"/>
      <c r="H1589" s="163"/>
    </row>
    <row r="1590" spans="4:8">
      <c r="D1590" s="162"/>
      <c r="E1590" s="163"/>
      <c r="F1590" s="163"/>
      <c r="G1590" s="163"/>
      <c r="H1590" s="163"/>
    </row>
    <row r="1591" spans="4:8">
      <c r="D1591" s="162"/>
      <c r="E1591" s="163"/>
      <c r="F1591" s="163"/>
      <c r="G1591" s="163"/>
      <c r="H1591" s="163"/>
    </row>
    <row r="1592" spans="4:8">
      <c r="D1592" s="162"/>
      <c r="E1592" s="163"/>
      <c r="F1592" s="163"/>
      <c r="G1592" s="163"/>
      <c r="H1592" s="163"/>
    </row>
    <row r="1593" spans="4:8">
      <c r="D1593" s="162"/>
      <c r="E1593" s="163"/>
      <c r="F1593" s="163"/>
      <c r="G1593" s="163"/>
      <c r="H1593" s="163"/>
    </row>
    <row r="1594" spans="4:8">
      <c r="D1594" s="162"/>
      <c r="E1594" s="163"/>
      <c r="F1594" s="163"/>
      <c r="G1594" s="163"/>
      <c r="H1594" s="163"/>
    </row>
    <row r="1595" spans="4:8">
      <c r="D1595" s="162"/>
      <c r="E1595" s="163"/>
      <c r="F1595" s="163"/>
      <c r="G1595" s="163"/>
      <c r="H1595" s="163"/>
    </row>
    <row r="1596" spans="4:8">
      <c r="D1596" s="162"/>
      <c r="E1596" s="163"/>
      <c r="F1596" s="163"/>
      <c r="G1596" s="163"/>
      <c r="H1596" s="163"/>
    </row>
    <row r="1597" spans="4:8">
      <c r="D1597" s="162"/>
      <c r="E1597" s="163"/>
      <c r="F1597" s="163"/>
      <c r="G1597" s="163"/>
      <c r="H1597" s="163"/>
    </row>
    <row r="1598" spans="4:8">
      <c r="D1598" s="162"/>
      <c r="E1598" s="163"/>
      <c r="F1598" s="163"/>
      <c r="G1598" s="163"/>
      <c r="H1598" s="163"/>
    </row>
    <row r="1599" spans="4:8">
      <c r="D1599" s="162"/>
      <c r="E1599" s="163"/>
      <c r="F1599" s="163"/>
      <c r="G1599" s="163"/>
      <c r="H1599" s="163"/>
    </row>
    <row r="1600" spans="4:8">
      <c r="D1600" s="162"/>
      <c r="E1600" s="163"/>
      <c r="F1600" s="163"/>
      <c r="G1600" s="163"/>
      <c r="H1600" s="163"/>
    </row>
    <row r="1601" spans="4:8">
      <c r="D1601" s="162"/>
      <c r="E1601" s="163"/>
      <c r="F1601" s="163"/>
      <c r="G1601" s="163"/>
      <c r="H1601" s="163"/>
    </row>
    <row r="1602" spans="4:8">
      <c r="D1602" s="162"/>
      <c r="E1602" s="163"/>
      <c r="F1602" s="163"/>
      <c r="G1602" s="163"/>
      <c r="H1602" s="163"/>
    </row>
    <row r="1603" spans="4:8">
      <c r="D1603" s="162"/>
      <c r="E1603" s="163"/>
      <c r="F1603" s="163"/>
      <c r="G1603" s="163"/>
      <c r="H1603" s="163"/>
    </row>
    <row r="1604" spans="4:8">
      <c r="D1604" s="162"/>
      <c r="E1604" s="163"/>
      <c r="F1604" s="163"/>
      <c r="G1604" s="163"/>
      <c r="H1604" s="163"/>
    </row>
    <row r="1605" spans="4:8">
      <c r="D1605" s="162"/>
      <c r="E1605" s="163"/>
      <c r="F1605" s="163"/>
      <c r="G1605" s="163"/>
      <c r="H1605" s="163"/>
    </row>
    <row r="1606" spans="4:8">
      <c r="D1606" s="162"/>
      <c r="E1606" s="163"/>
      <c r="F1606" s="163"/>
      <c r="G1606" s="163"/>
      <c r="H1606" s="163"/>
    </row>
    <row r="1607" spans="4:8">
      <c r="D1607" s="162"/>
      <c r="E1607" s="163"/>
      <c r="F1607" s="163"/>
      <c r="G1607" s="163"/>
      <c r="H1607" s="163"/>
    </row>
    <row r="1608" spans="4:8">
      <c r="D1608" s="162"/>
      <c r="E1608" s="163"/>
      <c r="F1608" s="163"/>
      <c r="G1608" s="163"/>
      <c r="H1608" s="163"/>
    </row>
    <row r="1609" spans="4:8">
      <c r="D1609" s="162"/>
      <c r="E1609" s="163"/>
      <c r="F1609" s="163"/>
      <c r="G1609" s="163"/>
      <c r="H1609" s="163"/>
    </row>
    <row r="1610" spans="4:8">
      <c r="D1610" s="162"/>
      <c r="E1610" s="163"/>
      <c r="F1610" s="163"/>
      <c r="G1610" s="163"/>
      <c r="H1610" s="163"/>
    </row>
    <row r="1611" spans="4:8">
      <c r="D1611" s="162"/>
      <c r="E1611" s="163"/>
      <c r="F1611" s="163"/>
      <c r="G1611" s="163"/>
      <c r="H1611" s="163"/>
    </row>
    <row r="1612" spans="4:8">
      <c r="D1612" s="162"/>
      <c r="E1612" s="163"/>
      <c r="F1612" s="163"/>
      <c r="G1612" s="163"/>
      <c r="H1612" s="163"/>
    </row>
    <row r="1613" spans="4:8">
      <c r="D1613" s="162"/>
      <c r="E1613" s="163"/>
      <c r="F1613" s="163"/>
      <c r="G1613" s="163"/>
      <c r="H1613" s="163"/>
    </row>
    <row r="1614" spans="4:8">
      <c r="D1614" s="162"/>
      <c r="E1614" s="163"/>
      <c r="F1614" s="163"/>
      <c r="G1614" s="163"/>
      <c r="H1614" s="163"/>
    </row>
    <row r="1615" spans="4:8">
      <c r="D1615" s="162"/>
      <c r="E1615" s="163"/>
      <c r="F1615" s="163"/>
      <c r="G1615" s="163"/>
      <c r="H1615" s="163"/>
    </row>
    <row r="1616" spans="4:8">
      <c r="D1616" s="162"/>
      <c r="E1616" s="163"/>
      <c r="F1616" s="163"/>
      <c r="G1616" s="163"/>
      <c r="H1616" s="163"/>
    </row>
    <row r="1617" spans="4:8">
      <c r="D1617" s="162"/>
      <c r="E1617" s="163"/>
      <c r="F1617" s="163"/>
      <c r="G1617" s="163"/>
      <c r="H1617" s="163"/>
    </row>
    <row r="1618" spans="4:8">
      <c r="D1618" s="162"/>
      <c r="E1618" s="163"/>
      <c r="F1618" s="163"/>
      <c r="G1618" s="163"/>
      <c r="H1618" s="163"/>
    </row>
    <row r="1619" spans="4:8">
      <c r="D1619" s="162"/>
      <c r="E1619" s="163"/>
      <c r="F1619" s="163"/>
      <c r="G1619" s="163"/>
      <c r="H1619" s="163"/>
    </row>
    <row r="1620" spans="4:8">
      <c r="D1620" s="162"/>
      <c r="E1620" s="163"/>
      <c r="F1620" s="163"/>
      <c r="G1620" s="163"/>
      <c r="H1620" s="163"/>
    </row>
    <row r="1621" spans="4:8">
      <c r="D1621" s="162"/>
      <c r="E1621" s="163"/>
      <c r="F1621" s="163"/>
      <c r="G1621" s="163"/>
      <c r="H1621" s="163"/>
    </row>
    <row r="1622" spans="4:8">
      <c r="D1622" s="162"/>
      <c r="E1622" s="163"/>
      <c r="F1622" s="163"/>
      <c r="G1622" s="163"/>
      <c r="H1622" s="163"/>
    </row>
    <row r="1623" spans="4:8">
      <c r="D1623" s="162"/>
      <c r="E1623" s="163"/>
      <c r="F1623" s="163"/>
      <c r="G1623" s="163"/>
      <c r="H1623" s="163"/>
    </row>
    <row r="1624" spans="4:8">
      <c r="D1624" s="162"/>
      <c r="E1624" s="163"/>
      <c r="F1624" s="163"/>
      <c r="G1624" s="163"/>
      <c r="H1624" s="163"/>
    </row>
    <row r="1625" spans="4:8">
      <c r="D1625" s="162"/>
      <c r="E1625" s="163"/>
      <c r="F1625" s="163"/>
      <c r="G1625" s="163"/>
      <c r="H1625" s="163"/>
    </row>
    <row r="1626" spans="4:8">
      <c r="D1626" s="162"/>
      <c r="E1626" s="163"/>
      <c r="F1626" s="163"/>
      <c r="G1626" s="163"/>
      <c r="H1626" s="163"/>
    </row>
    <row r="1627" spans="4:8">
      <c r="D1627" s="162"/>
      <c r="E1627" s="163"/>
      <c r="F1627" s="163"/>
      <c r="G1627" s="163"/>
      <c r="H1627" s="163"/>
    </row>
    <row r="1628" spans="4:8">
      <c r="D1628" s="162"/>
      <c r="E1628" s="163"/>
      <c r="F1628" s="163"/>
      <c r="G1628" s="163"/>
      <c r="H1628" s="163"/>
    </row>
    <row r="1629" spans="4:8">
      <c r="D1629" s="162"/>
      <c r="E1629" s="163"/>
      <c r="F1629" s="163"/>
      <c r="G1629" s="163"/>
      <c r="H1629" s="163"/>
    </row>
    <row r="1630" spans="4:8">
      <c r="D1630" s="162"/>
      <c r="E1630" s="163"/>
      <c r="F1630" s="163"/>
      <c r="G1630" s="163"/>
      <c r="H1630" s="163"/>
    </row>
    <row r="1631" spans="4:8">
      <c r="D1631" s="162"/>
      <c r="E1631" s="163"/>
      <c r="F1631" s="163"/>
      <c r="G1631" s="163"/>
      <c r="H1631" s="163"/>
    </row>
    <row r="1632" spans="4:8">
      <c r="D1632" s="162"/>
      <c r="E1632" s="163"/>
      <c r="F1632" s="163"/>
      <c r="G1632" s="163"/>
      <c r="H1632" s="163"/>
    </row>
    <row r="1633" spans="4:8">
      <c r="D1633" s="162"/>
      <c r="E1633" s="163"/>
      <c r="F1633" s="163"/>
      <c r="G1633" s="163"/>
      <c r="H1633" s="163"/>
    </row>
    <row r="1634" spans="4:8">
      <c r="D1634" s="162"/>
      <c r="E1634" s="163"/>
      <c r="F1634" s="163"/>
      <c r="G1634" s="163"/>
      <c r="H1634" s="163"/>
    </row>
    <row r="1635" spans="4:8">
      <c r="D1635" s="162"/>
      <c r="E1635" s="163"/>
      <c r="F1635" s="163"/>
      <c r="G1635" s="163"/>
      <c r="H1635" s="163"/>
    </row>
    <row r="1636" spans="4:8">
      <c r="D1636" s="162"/>
      <c r="E1636" s="163"/>
      <c r="F1636" s="163"/>
      <c r="G1636" s="163"/>
      <c r="H1636" s="163"/>
    </row>
    <row r="1637" spans="4:8">
      <c r="D1637" s="162"/>
      <c r="E1637" s="163"/>
      <c r="F1637" s="163"/>
      <c r="G1637" s="163"/>
      <c r="H1637" s="163"/>
    </row>
    <row r="1638" spans="4:8">
      <c r="D1638" s="162"/>
      <c r="E1638" s="163"/>
      <c r="F1638" s="163"/>
      <c r="G1638" s="163"/>
      <c r="H1638" s="163"/>
    </row>
    <row r="1639" spans="4:8">
      <c r="D1639" s="162"/>
      <c r="E1639" s="163"/>
      <c r="F1639" s="163"/>
      <c r="G1639" s="163"/>
      <c r="H1639" s="163"/>
    </row>
    <row r="1640" spans="4:8">
      <c r="D1640" s="162"/>
      <c r="E1640" s="163"/>
      <c r="F1640" s="163"/>
      <c r="G1640" s="163"/>
      <c r="H1640" s="163"/>
    </row>
    <row r="1641" spans="4:8">
      <c r="D1641" s="162"/>
      <c r="E1641" s="163"/>
      <c r="F1641" s="163"/>
      <c r="G1641" s="163"/>
      <c r="H1641" s="163"/>
    </row>
    <row r="1642" spans="4:8">
      <c r="D1642" s="162"/>
      <c r="E1642" s="163"/>
      <c r="F1642" s="163"/>
      <c r="G1642" s="163"/>
      <c r="H1642" s="163"/>
    </row>
    <row r="1643" spans="4:8">
      <c r="D1643" s="162"/>
      <c r="E1643" s="163"/>
      <c r="F1643" s="163"/>
      <c r="G1643" s="163"/>
      <c r="H1643" s="163"/>
    </row>
    <row r="1644" spans="4:8">
      <c r="D1644" s="162"/>
      <c r="E1644" s="163"/>
      <c r="F1644" s="163"/>
      <c r="G1644" s="163"/>
      <c r="H1644" s="163"/>
    </row>
    <row r="1645" spans="4:8">
      <c r="D1645" s="162"/>
      <c r="E1645" s="163"/>
      <c r="F1645" s="163"/>
      <c r="G1645" s="163"/>
      <c r="H1645" s="163"/>
    </row>
    <row r="1646" spans="4:8">
      <c r="D1646" s="162"/>
      <c r="E1646" s="163"/>
      <c r="F1646" s="163"/>
      <c r="G1646" s="163"/>
      <c r="H1646" s="163"/>
    </row>
    <row r="1647" spans="4:8">
      <c r="D1647" s="162"/>
      <c r="E1647" s="163"/>
      <c r="F1647" s="163"/>
      <c r="G1647" s="163"/>
      <c r="H1647" s="163"/>
    </row>
    <row r="1648" spans="4:8">
      <c r="D1648" s="162"/>
      <c r="E1648" s="163"/>
      <c r="F1648" s="163"/>
      <c r="G1648" s="163"/>
      <c r="H1648" s="163"/>
    </row>
    <row r="1649" spans="4:8">
      <c r="D1649" s="162"/>
      <c r="E1649" s="163"/>
      <c r="F1649" s="163"/>
      <c r="G1649" s="163"/>
      <c r="H1649" s="163"/>
    </row>
    <row r="1650" spans="4:8">
      <c r="D1650" s="162"/>
      <c r="E1650" s="163"/>
      <c r="F1650" s="163"/>
      <c r="G1650" s="163"/>
      <c r="H1650" s="163"/>
    </row>
    <row r="1651" spans="4:8">
      <c r="D1651" s="162"/>
      <c r="E1651" s="163"/>
      <c r="F1651" s="163"/>
      <c r="G1651" s="163"/>
      <c r="H1651" s="163"/>
    </row>
    <row r="1652" spans="4:8">
      <c r="D1652" s="162"/>
      <c r="E1652" s="163"/>
      <c r="F1652" s="163"/>
      <c r="G1652" s="163"/>
      <c r="H1652" s="163"/>
    </row>
    <row r="1653" spans="4:8">
      <c r="D1653" s="162"/>
      <c r="E1653" s="163"/>
      <c r="F1653" s="163"/>
      <c r="G1653" s="163"/>
      <c r="H1653" s="163"/>
    </row>
    <row r="1654" spans="4:8">
      <c r="D1654" s="162"/>
      <c r="E1654" s="163"/>
      <c r="F1654" s="163"/>
      <c r="G1654" s="163"/>
      <c r="H1654" s="163"/>
    </row>
    <row r="1655" spans="4:8">
      <c r="D1655" s="162"/>
      <c r="E1655" s="163"/>
      <c r="F1655" s="163"/>
      <c r="G1655" s="163"/>
      <c r="H1655" s="163"/>
    </row>
    <row r="1656" spans="4:8">
      <c r="D1656" s="162"/>
      <c r="E1656" s="163"/>
      <c r="F1656" s="163"/>
      <c r="G1656" s="163"/>
      <c r="H1656" s="163"/>
    </row>
    <row r="1657" spans="4:8">
      <c r="D1657" s="162"/>
      <c r="E1657" s="163"/>
      <c r="F1657" s="163"/>
      <c r="G1657" s="163"/>
      <c r="H1657" s="163"/>
    </row>
    <row r="1658" spans="4:8">
      <c r="D1658" s="162"/>
      <c r="E1658" s="163"/>
      <c r="F1658" s="163"/>
      <c r="G1658" s="163"/>
      <c r="H1658" s="163"/>
    </row>
    <row r="1659" spans="4:8">
      <c r="D1659" s="162"/>
      <c r="E1659" s="163"/>
      <c r="F1659" s="163"/>
      <c r="G1659" s="163"/>
      <c r="H1659" s="163"/>
    </row>
    <row r="1660" spans="4:8">
      <c r="D1660" s="162"/>
      <c r="E1660" s="163"/>
      <c r="F1660" s="163"/>
      <c r="G1660" s="163"/>
      <c r="H1660" s="163"/>
    </row>
    <row r="1661" spans="4:8">
      <c r="D1661" s="162"/>
      <c r="E1661" s="163"/>
      <c r="F1661" s="163"/>
      <c r="G1661" s="163"/>
      <c r="H1661" s="163"/>
    </row>
    <row r="1662" spans="4:8">
      <c r="D1662" s="162"/>
      <c r="E1662" s="163"/>
      <c r="F1662" s="163"/>
      <c r="G1662" s="163"/>
      <c r="H1662" s="163"/>
    </row>
    <row r="1663" spans="4:8">
      <c r="D1663" s="162"/>
      <c r="E1663" s="163"/>
      <c r="F1663" s="163"/>
      <c r="G1663" s="163"/>
      <c r="H1663" s="163"/>
    </row>
    <row r="1664" spans="4:8">
      <c r="D1664" s="162"/>
      <c r="E1664" s="163"/>
      <c r="F1664" s="163"/>
      <c r="G1664" s="163"/>
      <c r="H1664" s="163"/>
    </row>
    <row r="1665" spans="4:8">
      <c r="D1665" s="162"/>
      <c r="E1665" s="163"/>
      <c r="F1665" s="163"/>
      <c r="G1665" s="163"/>
      <c r="H1665" s="163"/>
    </row>
    <row r="1666" spans="4:8">
      <c r="D1666" s="162"/>
      <c r="E1666" s="163"/>
      <c r="F1666" s="163"/>
      <c r="G1666" s="163"/>
      <c r="H1666" s="163"/>
    </row>
    <row r="1667" spans="4:8">
      <c r="D1667" s="162"/>
      <c r="E1667" s="163"/>
      <c r="F1667" s="163"/>
      <c r="G1667" s="163"/>
      <c r="H1667" s="163"/>
    </row>
    <row r="1668" spans="4:8">
      <c r="D1668" s="162"/>
      <c r="E1668" s="163"/>
      <c r="F1668" s="163"/>
      <c r="G1668" s="163"/>
      <c r="H1668" s="163"/>
    </row>
    <row r="1669" spans="4:8">
      <c r="D1669" s="162"/>
      <c r="E1669" s="163"/>
      <c r="F1669" s="163"/>
      <c r="G1669" s="163"/>
      <c r="H1669" s="163"/>
    </row>
    <row r="1670" spans="4:8">
      <c r="D1670" s="162"/>
      <c r="E1670" s="163"/>
      <c r="F1670" s="163"/>
      <c r="G1670" s="163"/>
      <c r="H1670" s="163"/>
    </row>
    <row r="1671" spans="4:8">
      <c r="D1671" s="162"/>
      <c r="E1671" s="163"/>
      <c r="F1671" s="163"/>
      <c r="G1671" s="163"/>
      <c r="H1671" s="163"/>
    </row>
    <row r="1672" spans="4:8">
      <c r="D1672" s="162"/>
      <c r="E1672" s="163"/>
      <c r="F1672" s="163"/>
      <c r="G1672" s="163"/>
      <c r="H1672" s="163"/>
    </row>
    <row r="1673" spans="4:8">
      <c r="D1673" s="162"/>
      <c r="E1673" s="163"/>
      <c r="F1673" s="163"/>
      <c r="G1673" s="163"/>
      <c r="H1673" s="163"/>
    </row>
    <row r="1674" spans="4:8">
      <c r="D1674" s="162"/>
      <c r="E1674" s="163"/>
      <c r="F1674" s="163"/>
      <c r="G1674" s="163"/>
      <c r="H1674" s="163"/>
    </row>
    <row r="1675" spans="4:8">
      <c r="D1675" s="162"/>
      <c r="E1675" s="163"/>
      <c r="F1675" s="163"/>
      <c r="G1675" s="163"/>
      <c r="H1675" s="163"/>
    </row>
    <row r="1676" spans="4:8">
      <c r="D1676" s="162"/>
      <c r="E1676" s="163"/>
      <c r="F1676" s="163"/>
      <c r="G1676" s="163"/>
      <c r="H1676" s="163"/>
    </row>
    <row r="1677" spans="4:8">
      <c r="D1677" s="162"/>
      <c r="E1677" s="163"/>
      <c r="F1677" s="163"/>
      <c r="G1677" s="163"/>
      <c r="H1677" s="163"/>
    </row>
    <row r="1678" spans="4:8">
      <c r="D1678" s="162"/>
      <c r="E1678" s="163"/>
      <c r="F1678" s="163"/>
      <c r="G1678" s="163"/>
      <c r="H1678" s="163"/>
    </row>
    <row r="1679" spans="4:8">
      <c r="D1679" s="162"/>
      <c r="E1679" s="163"/>
      <c r="F1679" s="163"/>
      <c r="G1679" s="163"/>
      <c r="H1679" s="163"/>
    </row>
    <row r="1680" spans="4:8">
      <c r="D1680" s="162"/>
      <c r="E1680" s="163"/>
      <c r="F1680" s="163"/>
      <c r="G1680" s="163"/>
      <c r="H1680" s="163"/>
    </row>
    <row r="1681" spans="4:8">
      <c r="D1681" s="162"/>
      <c r="E1681" s="163"/>
      <c r="F1681" s="163"/>
      <c r="G1681" s="163"/>
      <c r="H1681" s="163"/>
    </row>
    <row r="1682" spans="4:8">
      <c r="D1682" s="162"/>
      <c r="E1682" s="163"/>
      <c r="F1682" s="163"/>
      <c r="G1682" s="163"/>
      <c r="H1682" s="163"/>
    </row>
    <row r="1683" spans="4:8">
      <c r="D1683" s="162"/>
      <c r="E1683" s="163"/>
      <c r="F1683" s="163"/>
      <c r="G1683" s="163"/>
      <c r="H1683" s="163"/>
    </row>
    <row r="1684" spans="4:8">
      <c r="D1684" s="162"/>
      <c r="E1684" s="163"/>
      <c r="F1684" s="163"/>
      <c r="G1684" s="163"/>
      <c r="H1684" s="163"/>
    </row>
    <row r="1685" spans="4:8">
      <c r="D1685" s="162"/>
      <c r="E1685" s="163"/>
      <c r="F1685" s="163"/>
      <c r="G1685" s="163"/>
      <c r="H1685" s="163"/>
    </row>
    <row r="1686" spans="4:8">
      <c r="D1686" s="162"/>
      <c r="E1686" s="163"/>
      <c r="F1686" s="163"/>
      <c r="G1686" s="163"/>
      <c r="H1686" s="163"/>
    </row>
    <row r="1687" spans="4:8">
      <c r="D1687" s="162"/>
      <c r="E1687" s="163"/>
      <c r="F1687" s="163"/>
      <c r="G1687" s="163"/>
      <c r="H1687" s="163"/>
    </row>
    <row r="1688" spans="4:8">
      <c r="D1688" s="162"/>
      <c r="E1688" s="163"/>
      <c r="F1688" s="163"/>
      <c r="G1688" s="163"/>
      <c r="H1688" s="163"/>
    </row>
    <row r="1689" spans="4:8">
      <c r="D1689" s="162"/>
      <c r="E1689" s="163"/>
      <c r="F1689" s="163"/>
      <c r="G1689" s="163"/>
      <c r="H1689" s="163"/>
    </row>
    <row r="1690" spans="4:8">
      <c r="D1690" s="162"/>
      <c r="E1690" s="163"/>
      <c r="F1690" s="163"/>
      <c r="G1690" s="163"/>
      <c r="H1690" s="163"/>
    </row>
    <row r="1691" spans="4:8">
      <c r="D1691" s="162"/>
      <c r="E1691" s="163"/>
      <c r="F1691" s="163"/>
      <c r="G1691" s="163"/>
      <c r="H1691" s="163"/>
    </row>
    <row r="1692" spans="4:8">
      <c r="D1692" s="162"/>
      <c r="E1692" s="163"/>
      <c r="F1692" s="163"/>
      <c r="G1692" s="163"/>
      <c r="H1692" s="163"/>
    </row>
    <row r="1693" spans="4:8">
      <c r="D1693" s="162"/>
      <c r="E1693" s="163"/>
      <c r="F1693" s="163"/>
      <c r="G1693" s="163"/>
      <c r="H1693" s="163"/>
    </row>
    <row r="1694" spans="4:8">
      <c r="D1694" s="162"/>
      <c r="E1694" s="163"/>
      <c r="F1694" s="163"/>
      <c r="G1694" s="163"/>
      <c r="H1694" s="163"/>
    </row>
    <row r="1695" spans="4:8">
      <c r="D1695" s="162"/>
      <c r="E1695" s="163"/>
      <c r="F1695" s="163"/>
      <c r="G1695" s="163"/>
      <c r="H1695" s="163"/>
    </row>
    <row r="1696" spans="4:8">
      <c r="D1696" s="162"/>
      <c r="E1696" s="163"/>
      <c r="F1696" s="163"/>
      <c r="G1696" s="163"/>
      <c r="H1696" s="163"/>
    </row>
    <row r="1697" spans="4:8">
      <c r="D1697" s="162"/>
      <c r="E1697" s="163"/>
      <c r="F1697" s="163"/>
      <c r="G1697" s="163"/>
      <c r="H1697" s="163"/>
    </row>
    <row r="1698" spans="4:8">
      <c r="D1698" s="162"/>
      <c r="E1698" s="163"/>
      <c r="F1698" s="163"/>
      <c r="G1698" s="163"/>
      <c r="H1698" s="163"/>
    </row>
    <row r="1699" spans="4:8">
      <c r="D1699" s="162"/>
      <c r="E1699" s="163"/>
      <c r="F1699" s="163"/>
      <c r="G1699" s="163"/>
      <c r="H1699" s="163"/>
    </row>
    <row r="1700" spans="4:8">
      <c r="D1700" s="162"/>
      <c r="E1700" s="163"/>
      <c r="F1700" s="163"/>
      <c r="G1700" s="163"/>
      <c r="H1700" s="163"/>
    </row>
    <row r="1701" spans="4:8">
      <c r="D1701" s="162"/>
      <c r="E1701" s="163"/>
      <c r="F1701" s="163"/>
      <c r="G1701" s="163"/>
      <c r="H1701" s="163"/>
    </row>
    <row r="1702" spans="4:8">
      <c r="D1702" s="162"/>
      <c r="E1702" s="163"/>
      <c r="F1702" s="163"/>
      <c r="G1702" s="163"/>
      <c r="H1702" s="163"/>
    </row>
    <row r="1703" spans="4:8">
      <c r="D1703" s="162"/>
      <c r="E1703" s="163"/>
      <c r="F1703" s="163"/>
      <c r="G1703" s="163"/>
      <c r="H1703" s="163"/>
    </row>
    <row r="1704" spans="4:8">
      <c r="D1704" s="162"/>
      <c r="E1704" s="163"/>
      <c r="F1704" s="163"/>
      <c r="G1704" s="163"/>
      <c r="H1704" s="163"/>
    </row>
    <row r="1705" spans="4:8">
      <c r="D1705" s="162"/>
      <c r="E1705" s="163"/>
      <c r="F1705" s="163"/>
      <c r="G1705" s="163"/>
      <c r="H1705" s="163"/>
    </row>
    <row r="1706" spans="4:8">
      <c r="D1706" s="162"/>
      <c r="E1706" s="163"/>
      <c r="F1706" s="163"/>
      <c r="G1706" s="163"/>
      <c r="H1706" s="163"/>
    </row>
    <row r="1707" spans="4:8">
      <c r="D1707" s="162"/>
      <c r="E1707" s="163"/>
      <c r="F1707" s="163"/>
      <c r="G1707" s="163"/>
      <c r="H1707" s="163"/>
    </row>
    <row r="1708" spans="4:8">
      <c r="D1708" s="162"/>
      <c r="E1708" s="163"/>
      <c r="F1708" s="163"/>
      <c r="G1708" s="163"/>
      <c r="H1708" s="163"/>
    </row>
    <row r="1709" spans="4:8">
      <c r="D1709" s="162"/>
      <c r="E1709" s="163"/>
      <c r="F1709" s="163"/>
      <c r="G1709" s="163"/>
      <c r="H1709" s="163"/>
    </row>
    <row r="1710" spans="4:8">
      <c r="D1710" s="162"/>
      <c r="E1710" s="163"/>
      <c r="F1710" s="163"/>
      <c r="G1710" s="163"/>
      <c r="H1710" s="163"/>
    </row>
    <row r="1711" spans="4:8">
      <c r="D1711" s="162"/>
      <c r="E1711" s="163"/>
      <c r="F1711" s="163"/>
      <c r="G1711" s="163"/>
      <c r="H1711" s="163"/>
    </row>
    <row r="1712" spans="4:8">
      <c r="D1712" s="162"/>
      <c r="E1712" s="163"/>
      <c r="F1712" s="163"/>
      <c r="G1712" s="163"/>
      <c r="H1712" s="163"/>
    </row>
    <row r="1713" spans="4:8">
      <c r="D1713" s="162"/>
      <c r="E1713" s="163"/>
      <c r="F1713" s="163"/>
      <c r="G1713" s="163"/>
      <c r="H1713" s="163"/>
    </row>
    <row r="1714" spans="4:8">
      <c r="D1714" s="162"/>
      <c r="E1714" s="163"/>
      <c r="F1714" s="163"/>
      <c r="G1714" s="163"/>
      <c r="H1714" s="163"/>
    </row>
    <row r="1715" spans="4:8">
      <c r="D1715" s="162"/>
      <c r="E1715" s="163"/>
      <c r="F1715" s="163"/>
      <c r="G1715" s="163"/>
      <c r="H1715" s="163"/>
    </row>
    <row r="1716" spans="4:8">
      <c r="D1716" s="162"/>
      <c r="E1716" s="163"/>
      <c r="F1716" s="163"/>
      <c r="G1716" s="163"/>
      <c r="H1716" s="163"/>
    </row>
    <row r="1717" spans="4:8">
      <c r="D1717" s="162"/>
      <c r="E1717" s="163"/>
      <c r="F1717" s="163"/>
      <c r="G1717" s="163"/>
      <c r="H1717" s="163"/>
    </row>
    <row r="1718" spans="4:8">
      <c r="D1718" s="162"/>
      <c r="E1718" s="163"/>
      <c r="F1718" s="163"/>
      <c r="G1718" s="163"/>
      <c r="H1718" s="163"/>
    </row>
    <row r="1719" spans="4:8">
      <c r="D1719" s="162"/>
      <c r="E1719" s="163"/>
      <c r="F1719" s="163"/>
      <c r="G1719" s="163"/>
      <c r="H1719" s="163"/>
    </row>
    <row r="1720" spans="4:8">
      <c r="D1720" s="162"/>
      <c r="E1720" s="163"/>
      <c r="F1720" s="163"/>
      <c r="G1720" s="163"/>
      <c r="H1720" s="163"/>
    </row>
    <row r="1721" spans="4:8">
      <c r="D1721" s="162"/>
      <c r="E1721" s="163"/>
      <c r="F1721" s="163"/>
      <c r="G1721" s="163"/>
      <c r="H1721" s="163"/>
    </row>
    <row r="1722" spans="4:8">
      <c r="D1722" s="162"/>
      <c r="E1722" s="163"/>
      <c r="F1722" s="163"/>
      <c r="G1722" s="163"/>
      <c r="H1722" s="163"/>
    </row>
    <row r="1723" spans="4:8">
      <c r="D1723" s="162"/>
      <c r="E1723" s="163"/>
      <c r="F1723" s="163"/>
      <c r="G1723" s="163"/>
      <c r="H1723" s="163"/>
    </row>
    <row r="1724" spans="4:8">
      <c r="D1724" s="162"/>
      <c r="E1724" s="163"/>
      <c r="F1724" s="163"/>
      <c r="G1724" s="163"/>
      <c r="H1724" s="163"/>
    </row>
    <row r="1725" spans="4:8">
      <c r="D1725" s="162"/>
      <c r="E1725" s="163"/>
      <c r="F1725" s="163"/>
      <c r="G1725" s="163"/>
      <c r="H1725" s="163"/>
    </row>
    <row r="1726" spans="4:8">
      <c r="D1726" s="162"/>
      <c r="E1726" s="163"/>
      <c r="F1726" s="163"/>
      <c r="G1726" s="163"/>
      <c r="H1726" s="163"/>
    </row>
    <row r="1727" spans="4:8">
      <c r="D1727" s="162"/>
      <c r="E1727" s="163"/>
      <c r="F1727" s="163"/>
      <c r="G1727" s="163"/>
      <c r="H1727" s="163"/>
    </row>
    <row r="1728" spans="4:8">
      <c r="D1728" s="162"/>
      <c r="E1728" s="163"/>
      <c r="F1728" s="163"/>
      <c r="G1728" s="163"/>
      <c r="H1728" s="163"/>
    </row>
    <row r="1729" spans="4:8">
      <c r="D1729" s="162"/>
      <c r="E1729" s="163"/>
      <c r="F1729" s="163"/>
      <c r="G1729" s="163"/>
      <c r="H1729" s="163"/>
    </row>
    <row r="1730" spans="4:8">
      <c r="D1730" s="162"/>
      <c r="E1730" s="163"/>
      <c r="F1730" s="163"/>
      <c r="G1730" s="163"/>
      <c r="H1730" s="163"/>
    </row>
    <row r="1731" spans="4:8">
      <c r="D1731" s="162"/>
      <c r="E1731" s="163"/>
      <c r="F1731" s="163"/>
      <c r="G1731" s="163"/>
      <c r="H1731" s="163"/>
    </row>
    <row r="1732" spans="4:8">
      <c r="D1732" s="162"/>
      <c r="E1732" s="163"/>
      <c r="F1732" s="163"/>
      <c r="G1732" s="163"/>
      <c r="H1732" s="163"/>
    </row>
    <row r="1733" spans="4:8">
      <c r="D1733" s="162"/>
      <c r="E1733" s="163"/>
      <c r="F1733" s="163"/>
      <c r="G1733" s="163"/>
      <c r="H1733" s="163"/>
    </row>
    <row r="1734" spans="4:8">
      <c r="D1734" s="162"/>
      <c r="E1734" s="163"/>
      <c r="F1734" s="163"/>
      <c r="G1734" s="163"/>
      <c r="H1734" s="163"/>
    </row>
    <row r="1735" spans="4:8">
      <c r="D1735" s="162"/>
      <c r="E1735" s="163"/>
      <c r="F1735" s="163"/>
      <c r="G1735" s="163"/>
      <c r="H1735" s="163"/>
    </row>
    <row r="1736" spans="4:8">
      <c r="D1736" s="162"/>
      <c r="E1736" s="163"/>
      <c r="F1736" s="163"/>
      <c r="G1736" s="163"/>
      <c r="H1736" s="163"/>
    </row>
    <row r="1737" spans="4:8">
      <c r="D1737" s="162"/>
      <c r="E1737" s="163"/>
      <c r="F1737" s="163"/>
      <c r="G1737" s="163"/>
      <c r="H1737" s="163"/>
    </row>
    <row r="1738" spans="4:8">
      <c r="D1738" s="162"/>
      <c r="E1738" s="163"/>
      <c r="F1738" s="163"/>
      <c r="G1738" s="163"/>
      <c r="H1738" s="163"/>
    </row>
    <row r="1739" spans="4:8">
      <c r="D1739" s="162"/>
      <c r="E1739" s="163"/>
      <c r="F1739" s="163"/>
      <c r="G1739" s="163"/>
      <c r="H1739" s="163"/>
    </row>
    <row r="1740" spans="4:8">
      <c r="D1740" s="162"/>
      <c r="E1740" s="163"/>
      <c r="F1740" s="163"/>
      <c r="G1740" s="163"/>
      <c r="H1740" s="163"/>
    </row>
    <row r="1741" spans="4:8">
      <c r="D1741" s="162"/>
      <c r="E1741" s="163"/>
      <c r="F1741" s="163"/>
      <c r="G1741" s="163"/>
      <c r="H1741" s="163"/>
    </row>
    <row r="1742" spans="4:8">
      <c r="D1742" s="162"/>
      <c r="E1742" s="163"/>
      <c r="F1742" s="163"/>
      <c r="G1742" s="163"/>
      <c r="H1742" s="163"/>
    </row>
    <row r="1743" spans="4:8">
      <c r="D1743" s="162"/>
      <c r="E1743" s="163"/>
      <c r="F1743" s="163"/>
      <c r="G1743" s="163"/>
      <c r="H1743" s="163"/>
    </row>
    <row r="1744" spans="4:8">
      <c r="D1744" s="162"/>
      <c r="E1744" s="163"/>
      <c r="F1744" s="163"/>
      <c r="G1744" s="163"/>
      <c r="H1744" s="163"/>
    </row>
    <row r="1745" spans="4:8">
      <c r="D1745" s="162"/>
      <c r="E1745" s="163"/>
      <c r="F1745" s="163"/>
      <c r="G1745" s="163"/>
      <c r="H1745" s="163"/>
    </row>
    <row r="1746" spans="4:8">
      <c r="D1746" s="162"/>
      <c r="E1746" s="163"/>
      <c r="F1746" s="163"/>
      <c r="G1746" s="163"/>
      <c r="H1746" s="163"/>
    </row>
    <row r="1747" spans="4:8">
      <c r="D1747" s="162"/>
      <c r="E1747" s="163"/>
      <c r="F1747" s="163"/>
      <c r="G1747" s="163"/>
      <c r="H1747" s="163"/>
    </row>
    <row r="1748" spans="4:8">
      <c r="D1748" s="162"/>
      <c r="E1748" s="163"/>
      <c r="F1748" s="163"/>
      <c r="G1748" s="163"/>
      <c r="H1748" s="163"/>
    </row>
    <row r="1749" spans="4:8">
      <c r="D1749" s="162"/>
      <c r="E1749" s="163"/>
      <c r="F1749" s="163"/>
      <c r="G1749" s="163"/>
      <c r="H1749" s="163"/>
    </row>
    <row r="1750" spans="4:8">
      <c r="D1750" s="162"/>
      <c r="E1750" s="163"/>
      <c r="F1750" s="163"/>
      <c r="G1750" s="163"/>
      <c r="H1750" s="163"/>
    </row>
    <row r="1751" spans="4:8">
      <c r="D1751" s="162"/>
      <c r="E1751" s="163"/>
      <c r="F1751" s="163"/>
      <c r="G1751" s="163"/>
      <c r="H1751" s="163"/>
    </row>
    <row r="1752" spans="4:8">
      <c r="D1752" s="162"/>
      <c r="E1752" s="163"/>
      <c r="F1752" s="163"/>
      <c r="G1752" s="163"/>
      <c r="H1752" s="163"/>
    </row>
    <row r="1753" spans="4:8">
      <c r="D1753" s="162"/>
      <c r="E1753" s="163"/>
      <c r="F1753" s="163"/>
      <c r="G1753" s="163"/>
      <c r="H1753" s="163"/>
    </row>
    <row r="1754" spans="4:8">
      <c r="D1754" s="162"/>
      <c r="E1754" s="163"/>
      <c r="F1754" s="163"/>
      <c r="G1754" s="163"/>
      <c r="H1754" s="163"/>
    </row>
    <row r="1755" spans="4:8">
      <c r="D1755" s="162"/>
      <c r="E1755" s="163"/>
      <c r="F1755" s="163"/>
      <c r="G1755" s="163"/>
      <c r="H1755" s="163"/>
    </row>
    <row r="1756" spans="4:8">
      <c r="D1756" s="162"/>
      <c r="E1756" s="163"/>
      <c r="F1756" s="163"/>
      <c r="G1756" s="163"/>
      <c r="H1756" s="163"/>
    </row>
    <row r="1757" spans="4:8">
      <c r="D1757" s="162"/>
      <c r="E1757" s="163"/>
      <c r="F1757" s="163"/>
      <c r="G1757" s="163"/>
      <c r="H1757" s="163"/>
    </row>
    <row r="1758" spans="4:8">
      <c r="D1758" s="162"/>
      <c r="E1758" s="163"/>
      <c r="F1758" s="163"/>
      <c r="G1758" s="163"/>
      <c r="H1758" s="163"/>
    </row>
    <row r="1759" spans="4:8">
      <c r="D1759" s="162"/>
      <c r="E1759" s="163"/>
      <c r="F1759" s="163"/>
      <c r="G1759" s="163"/>
      <c r="H1759" s="163"/>
    </row>
    <row r="1760" spans="4:8">
      <c r="D1760" s="162"/>
      <c r="E1760" s="163"/>
      <c r="F1760" s="163"/>
      <c r="G1760" s="163"/>
      <c r="H1760" s="163"/>
    </row>
    <row r="1761" spans="4:8">
      <c r="D1761" s="162"/>
      <c r="E1761" s="163"/>
      <c r="F1761" s="163"/>
      <c r="G1761" s="163"/>
      <c r="H1761" s="163"/>
    </row>
    <row r="1762" spans="4:8">
      <c r="D1762" s="162"/>
      <c r="E1762" s="163"/>
      <c r="F1762" s="163"/>
      <c r="G1762" s="163"/>
      <c r="H1762" s="163"/>
    </row>
    <row r="1763" spans="4:8">
      <c r="D1763" s="162"/>
      <c r="E1763" s="163"/>
      <c r="F1763" s="163"/>
      <c r="G1763" s="163"/>
      <c r="H1763" s="163"/>
    </row>
    <row r="1764" spans="4:8">
      <c r="D1764" s="162"/>
      <c r="E1764" s="163"/>
      <c r="F1764" s="163"/>
      <c r="G1764" s="163"/>
      <c r="H1764" s="163"/>
    </row>
    <row r="1765" spans="4:8">
      <c r="D1765" s="162"/>
      <c r="E1765" s="163"/>
      <c r="F1765" s="163"/>
      <c r="G1765" s="163"/>
      <c r="H1765" s="163"/>
    </row>
    <row r="1766" spans="4:8">
      <c r="D1766" s="162"/>
      <c r="E1766" s="163"/>
      <c r="F1766" s="163"/>
      <c r="G1766" s="163"/>
      <c r="H1766" s="163"/>
    </row>
    <row r="1767" spans="4:8">
      <c r="D1767" s="162"/>
      <c r="E1767" s="163"/>
      <c r="F1767" s="163"/>
      <c r="G1767" s="163"/>
      <c r="H1767" s="163"/>
    </row>
    <row r="1768" spans="4:8">
      <c r="D1768" s="162"/>
      <c r="E1768" s="163"/>
      <c r="F1768" s="163"/>
      <c r="G1768" s="163"/>
      <c r="H1768" s="163"/>
    </row>
    <row r="1769" spans="4:8">
      <c r="D1769" s="162"/>
      <c r="E1769" s="163"/>
      <c r="F1769" s="163"/>
      <c r="G1769" s="163"/>
      <c r="H1769" s="163"/>
    </row>
    <row r="1770" spans="4:8">
      <c r="D1770" s="162"/>
      <c r="E1770" s="163"/>
      <c r="F1770" s="163"/>
      <c r="G1770" s="163"/>
      <c r="H1770" s="163"/>
    </row>
    <row r="1771" spans="4:8">
      <c r="D1771" s="162"/>
      <c r="E1771" s="163"/>
      <c r="F1771" s="163"/>
      <c r="G1771" s="163"/>
      <c r="H1771" s="163"/>
    </row>
    <row r="1772" spans="4:8">
      <c r="D1772" s="162"/>
      <c r="E1772" s="163"/>
      <c r="F1772" s="163"/>
      <c r="G1772" s="163"/>
      <c r="H1772" s="163"/>
    </row>
    <row r="1773" spans="4:8">
      <c r="D1773" s="162"/>
      <c r="E1773" s="163"/>
      <c r="F1773" s="163"/>
      <c r="G1773" s="163"/>
      <c r="H1773" s="163"/>
    </row>
    <row r="1774" spans="4:8">
      <c r="D1774" s="162"/>
      <c r="E1774" s="163"/>
      <c r="F1774" s="163"/>
      <c r="G1774" s="163"/>
      <c r="H1774" s="163"/>
    </row>
    <row r="1775" spans="4:8">
      <c r="D1775" s="162"/>
      <c r="E1775" s="163"/>
      <c r="F1775" s="163"/>
      <c r="G1775" s="163"/>
      <c r="H1775" s="163"/>
    </row>
    <row r="1776" spans="4:8">
      <c r="D1776" s="162"/>
      <c r="E1776" s="163"/>
      <c r="F1776" s="163"/>
      <c r="G1776" s="163"/>
      <c r="H1776" s="163"/>
    </row>
    <row r="1777" spans="4:8">
      <c r="D1777" s="162"/>
      <c r="E1777" s="163"/>
      <c r="F1777" s="163"/>
      <c r="G1777" s="163"/>
      <c r="H1777" s="163"/>
    </row>
    <row r="1778" spans="4:8">
      <c r="D1778" s="162"/>
      <c r="E1778" s="163"/>
      <c r="F1778" s="163"/>
      <c r="G1778" s="163"/>
      <c r="H1778" s="163"/>
    </row>
    <row r="1779" spans="4:8">
      <c r="D1779" s="162"/>
      <c r="E1779" s="163"/>
      <c r="F1779" s="163"/>
      <c r="G1779" s="163"/>
      <c r="H1779" s="163"/>
    </row>
    <row r="1780" spans="4:8">
      <c r="D1780" s="162"/>
      <c r="E1780" s="163"/>
      <c r="F1780" s="163"/>
      <c r="G1780" s="163"/>
      <c r="H1780" s="163"/>
    </row>
    <row r="1781" spans="4:8">
      <c r="D1781" s="162"/>
      <c r="E1781" s="163"/>
      <c r="F1781" s="163"/>
      <c r="G1781" s="163"/>
      <c r="H1781" s="163"/>
    </row>
    <row r="1782" spans="4:8">
      <c r="D1782" s="162"/>
      <c r="E1782" s="163"/>
      <c r="F1782" s="163"/>
      <c r="G1782" s="163"/>
      <c r="H1782" s="163"/>
    </row>
    <row r="1783" spans="4:8">
      <c r="D1783" s="162"/>
      <c r="E1783" s="163"/>
      <c r="F1783" s="163"/>
      <c r="G1783" s="163"/>
      <c r="H1783" s="163"/>
    </row>
    <row r="1784" spans="4:8">
      <c r="D1784" s="162"/>
      <c r="E1784" s="163"/>
      <c r="F1784" s="163"/>
      <c r="G1784" s="163"/>
      <c r="H1784" s="163"/>
    </row>
    <row r="1785" spans="4:8">
      <c r="D1785" s="162"/>
      <c r="E1785" s="163"/>
      <c r="F1785" s="163"/>
      <c r="G1785" s="163"/>
      <c r="H1785" s="163"/>
    </row>
    <row r="1786" spans="4:8">
      <c r="D1786" s="162"/>
      <c r="E1786" s="163"/>
      <c r="F1786" s="163"/>
      <c r="G1786" s="163"/>
      <c r="H1786" s="163"/>
    </row>
    <row r="1787" spans="4:8">
      <c r="D1787" s="162"/>
      <c r="E1787" s="163"/>
      <c r="F1787" s="163"/>
      <c r="G1787" s="163"/>
      <c r="H1787" s="163"/>
    </row>
    <row r="1788" spans="4:8">
      <c r="D1788" s="162"/>
      <c r="E1788" s="163"/>
      <c r="F1788" s="163"/>
      <c r="G1788" s="163"/>
      <c r="H1788" s="163"/>
    </row>
    <row r="1789" spans="4:8">
      <c r="D1789" s="162"/>
      <c r="E1789" s="163"/>
      <c r="F1789" s="163"/>
      <c r="G1789" s="163"/>
      <c r="H1789" s="163"/>
    </row>
    <row r="1790" spans="4:8">
      <c r="D1790" s="162"/>
      <c r="E1790" s="163"/>
      <c r="F1790" s="163"/>
      <c r="G1790" s="163"/>
      <c r="H1790" s="163"/>
    </row>
    <row r="1791" spans="4:8">
      <c r="D1791" s="162"/>
      <c r="E1791" s="163"/>
      <c r="F1791" s="163"/>
      <c r="G1791" s="163"/>
      <c r="H1791" s="163"/>
    </row>
    <row r="1792" spans="4:8">
      <c r="D1792" s="162"/>
      <c r="E1792" s="163"/>
      <c r="F1792" s="163"/>
      <c r="G1792" s="163"/>
      <c r="H1792" s="163"/>
    </row>
    <row r="1793" spans="4:8">
      <c r="D1793" s="162"/>
      <c r="E1793" s="163"/>
      <c r="F1793" s="163"/>
      <c r="G1793" s="163"/>
      <c r="H1793" s="163"/>
    </row>
    <row r="1794" spans="4:8">
      <c r="D1794" s="162"/>
      <c r="E1794" s="163"/>
      <c r="F1794" s="163"/>
      <c r="G1794" s="163"/>
      <c r="H1794" s="163"/>
    </row>
    <row r="1795" spans="4:8">
      <c r="D1795" s="162"/>
      <c r="E1795" s="163"/>
      <c r="F1795" s="163"/>
      <c r="G1795" s="163"/>
      <c r="H1795" s="163"/>
    </row>
    <row r="1796" spans="4:8">
      <c r="D1796" s="162"/>
      <c r="E1796" s="163"/>
      <c r="F1796" s="163"/>
      <c r="G1796" s="163"/>
      <c r="H1796" s="163"/>
    </row>
    <row r="1797" spans="4:8">
      <c r="D1797" s="162"/>
      <c r="E1797" s="163"/>
      <c r="F1797" s="163"/>
      <c r="G1797" s="163"/>
      <c r="H1797" s="163"/>
    </row>
    <row r="1798" spans="4:8">
      <c r="D1798" s="162"/>
      <c r="E1798" s="163"/>
      <c r="F1798" s="163"/>
      <c r="G1798" s="163"/>
      <c r="H1798" s="163"/>
    </row>
    <row r="1799" spans="4:8">
      <c r="D1799" s="162"/>
      <c r="E1799" s="163"/>
      <c r="F1799" s="163"/>
      <c r="G1799" s="163"/>
      <c r="H1799" s="163"/>
    </row>
    <row r="1800" spans="4:8">
      <c r="D1800" s="162"/>
      <c r="E1800" s="163"/>
      <c r="F1800" s="163"/>
      <c r="G1800" s="163"/>
      <c r="H1800" s="163"/>
    </row>
    <row r="1801" spans="4:8">
      <c r="D1801" s="162"/>
      <c r="E1801" s="163"/>
      <c r="F1801" s="163"/>
      <c r="G1801" s="163"/>
      <c r="H1801" s="163"/>
    </row>
    <row r="1802" spans="4:8">
      <c r="D1802" s="162"/>
      <c r="E1802" s="163"/>
      <c r="F1802" s="163"/>
      <c r="G1802" s="163"/>
      <c r="H1802" s="163"/>
    </row>
    <row r="1803" spans="4:8">
      <c r="D1803" s="162"/>
      <c r="E1803" s="163"/>
      <c r="F1803" s="163"/>
      <c r="G1803" s="163"/>
      <c r="H1803" s="163"/>
    </row>
    <row r="1804" spans="4:8">
      <c r="D1804" s="162"/>
      <c r="E1804" s="163"/>
      <c r="F1804" s="163"/>
      <c r="G1804" s="163"/>
      <c r="H1804" s="163"/>
    </row>
    <row r="1805" spans="4:8">
      <c r="D1805" s="162"/>
      <c r="E1805" s="163"/>
      <c r="F1805" s="163"/>
      <c r="G1805" s="163"/>
      <c r="H1805" s="163"/>
    </row>
    <row r="1806" spans="4:8">
      <c r="D1806" s="162"/>
      <c r="E1806" s="163"/>
      <c r="F1806" s="163"/>
      <c r="G1806" s="163"/>
      <c r="H1806" s="163"/>
    </row>
    <row r="1807" spans="4:8">
      <c r="D1807" s="162"/>
      <c r="E1807" s="163"/>
      <c r="F1807" s="163"/>
      <c r="G1807" s="163"/>
      <c r="H1807" s="163"/>
    </row>
    <row r="1808" spans="4:8">
      <c r="D1808" s="162"/>
      <c r="E1808" s="163"/>
      <c r="F1808" s="163"/>
      <c r="G1808" s="163"/>
      <c r="H1808" s="163"/>
    </row>
    <row r="1809" spans="4:8">
      <c r="D1809" s="162"/>
      <c r="E1809" s="163"/>
      <c r="F1809" s="163"/>
      <c r="G1809" s="163"/>
      <c r="H1809" s="163"/>
    </row>
    <row r="1810" spans="4:8">
      <c r="D1810" s="162"/>
      <c r="E1810" s="163"/>
      <c r="F1810" s="163"/>
      <c r="G1810" s="163"/>
      <c r="H1810" s="163"/>
    </row>
    <row r="1811" spans="4:8">
      <c r="D1811" s="162"/>
      <c r="E1811" s="163"/>
      <c r="F1811" s="163"/>
      <c r="G1811" s="163"/>
      <c r="H1811" s="163"/>
    </row>
    <row r="1812" spans="4:8">
      <c r="D1812" s="162"/>
      <c r="E1812" s="163"/>
      <c r="F1812" s="163"/>
      <c r="G1812" s="163"/>
      <c r="H1812" s="163"/>
    </row>
    <row r="1813" spans="4:8">
      <c r="D1813" s="162"/>
      <c r="E1813" s="163"/>
      <c r="F1813" s="163"/>
      <c r="G1813" s="163"/>
      <c r="H1813" s="163"/>
    </row>
    <row r="1814" spans="4:8">
      <c r="D1814" s="162"/>
      <c r="E1814" s="163"/>
      <c r="F1814" s="163"/>
      <c r="G1814" s="163"/>
      <c r="H1814" s="163"/>
    </row>
    <row r="1815" spans="4:8">
      <c r="D1815" s="162"/>
      <c r="E1815" s="163"/>
      <c r="F1815" s="163"/>
      <c r="G1815" s="163"/>
      <c r="H1815" s="163"/>
    </row>
    <row r="1816" spans="4:8">
      <c r="D1816" s="162"/>
      <c r="E1816" s="163"/>
      <c r="F1816" s="163"/>
      <c r="G1816" s="163"/>
      <c r="H1816" s="163"/>
    </row>
    <row r="1817" spans="4:8">
      <c r="D1817" s="162"/>
      <c r="E1817" s="163"/>
      <c r="F1817" s="163"/>
      <c r="G1817" s="163"/>
      <c r="H1817" s="163"/>
    </row>
    <row r="1818" spans="4:8">
      <c r="D1818" s="162"/>
      <c r="E1818" s="163"/>
      <c r="F1818" s="163"/>
      <c r="G1818" s="163"/>
      <c r="H1818" s="163"/>
    </row>
    <row r="1819" spans="4:8">
      <c r="D1819" s="162"/>
      <c r="E1819" s="163"/>
      <c r="F1819" s="163"/>
      <c r="G1819" s="163"/>
      <c r="H1819" s="163"/>
    </row>
    <row r="1820" spans="4:8">
      <c r="D1820" s="162"/>
      <c r="E1820" s="163"/>
      <c r="F1820" s="163"/>
      <c r="G1820" s="163"/>
      <c r="H1820" s="163"/>
    </row>
    <row r="1821" spans="4:8">
      <c r="D1821" s="162"/>
      <c r="E1821" s="163"/>
      <c r="F1821" s="163"/>
      <c r="G1821" s="163"/>
      <c r="H1821" s="163"/>
    </row>
    <row r="1822" spans="4:8">
      <c r="D1822" s="162"/>
      <c r="E1822" s="163"/>
      <c r="F1822" s="163"/>
      <c r="G1822" s="163"/>
      <c r="H1822" s="163"/>
    </row>
    <row r="1823" spans="4:8">
      <c r="D1823" s="162"/>
      <c r="E1823" s="163"/>
      <c r="F1823" s="163"/>
      <c r="G1823" s="163"/>
      <c r="H1823" s="163"/>
    </row>
    <row r="1824" spans="4:8">
      <c r="D1824" s="162"/>
      <c r="E1824" s="163"/>
      <c r="F1824" s="163"/>
      <c r="G1824" s="163"/>
      <c r="H1824" s="163"/>
    </row>
    <row r="1825" spans="4:8">
      <c r="D1825" s="162"/>
      <c r="E1825" s="163"/>
      <c r="F1825" s="163"/>
      <c r="G1825" s="163"/>
      <c r="H1825" s="163"/>
    </row>
    <row r="1826" spans="4:8">
      <c r="D1826" s="162"/>
      <c r="E1826" s="163"/>
      <c r="F1826" s="163"/>
      <c r="G1826" s="163"/>
      <c r="H1826" s="163"/>
    </row>
    <row r="1827" spans="4:8">
      <c r="D1827" s="162"/>
      <c r="E1827" s="163"/>
      <c r="F1827" s="163"/>
      <c r="G1827" s="163"/>
      <c r="H1827" s="163"/>
    </row>
    <row r="1828" spans="4:8">
      <c r="D1828" s="162"/>
      <c r="E1828" s="163"/>
      <c r="F1828" s="163"/>
      <c r="G1828" s="163"/>
      <c r="H1828" s="163"/>
    </row>
    <row r="1829" spans="4:8">
      <c r="D1829" s="162"/>
      <c r="E1829" s="163"/>
      <c r="F1829" s="163"/>
      <c r="G1829" s="163"/>
      <c r="H1829" s="163"/>
    </row>
    <row r="1830" spans="4:8">
      <c r="D1830" s="162"/>
      <c r="E1830" s="163"/>
      <c r="F1830" s="163"/>
      <c r="G1830" s="163"/>
      <c r="H1830" s="163"/>
    </row>
    <row r="1831" spans="4:8">
      <c r="D1831" s="162"/>
      <c r="E1831" s="163"/>
      <c r="F1831" s="163"/>
      <c r="G1831" s="163"/>
      <c r="H1831" s="163"/>
    </row>
    <row r="1832" spans="4:8">
      <c r="D1832" s="162"/>
      <c r="E1832" s="163"/>
      <c r="F1832" s="163"/>
      <c r="G1832" s="163"/>
      <c r="H1832" s="163"/>
    </row>
    <row r="1833" spans="4:8">
      <c r="D1833" s="162"/>
      <c r="E1833" s="163"/>
      <c r="F1833" s="163"/>
      <c r="G1833" s="163"/>
      <c r="H1833" s="163"/>
    </row>
    <row r="1834" spans="4:8">
      <c r="D1834" s="162"/>
      <c r="E1834" s="163"/>
      <c r="F1834" s="163"/>
      <c r="G1834" s="163"/>
      <c r="H1834" s="163"/>
    </row>
    <row r="1835" spans="4:8">
      <c r="D1835" s="162"/>
      <c r="E1835" s="163"/>
      <c r="F1835" s="163"/>
      <c r="G1835" s="163"/>
      <c r="H1835" s="163"/>
    </row>
    <row r="1836" spans="4:8">
      <c r="D1836" s="162"/>
      <c r="E1836" s="163"/>
      <c r="F1836" s="163"/>
      <c r="G1836" s="163"/>
      <c r="H1836" s="163"/>
    </row>
    <row r="1837" spans="4:8">
      <c r="D1837" s="162"/>
      <c r="E1837" s="163"/>
      <c r="F1837" s="163"/>
      <c r="G1837" s="163"/>
      <c r="H1837" s="163"/>
    </row>
    <row r="1838" spans="4:8">
      <c r="D1838" s="162"/>
      <c r="E1838" s="163"/>
      <c r="F1838" s="163"/>
      <c r="G1838" s="163"/>
      <c r="H1838" s="163"/>
    </row>
    <row r="1839" spans="4:8">
      <c r="D1839" s="162"/>
      <c r="E1839" s="163"/>
      <c r="F1839" s="163"/>
      <c r="G1839" s="163"/>
      <c r="H1839" s="163"/>
    </row>
    <row r="1840" spans="4:8">
      <c r="D1840" s="162"/>
      <c r="E1840" s="163"/>
      <c r="F1840" s="163"/>
      <c r="G1840" s="163"/>
      <c r="H1840" s="163"/>
    </row>
    <row r="1841" spans="4:8">
      <c r="D1841" s="162"/>
      <c r="E1841" s="163"/>
      <c r="F1841" s="163"/>
      <c r="G1841" s="163"/>
      <c r="H1841" s="163"/>
    </row>
    <row r="1842" spans="4:8">
      <c r="D1842" s="162"/>
      <c r="E1842" s="163"/>
      <c r="F1842" s="163"/>
      <c r="G1842" s="163"/>
      <c r="H1842" s="163"/>
    </row>
    <row r="1843" spans="4:8">
      <c r="D1843" s="162"/>
      <c r="E1843" s="163"/>
      <c r="F1843" s="163"/>
      <c r="G1843" s="163"/>
      <c r="H1843" s="163"/>
    </row>
    <row r="1844" spans="4:8">
      <c r="D1844" s="162"/>
      <c r="E1844" s="163"/>
      <c r="F1844" s="163"/>
      <c r="G1844" s="163"/>
      <c r="H1844" s="163"/>
    </row>
    <row r="1845" spans="4:8">
      <c r="D1845" s="162"/>
      <c r="E1845" s="163"/>
      <c r="F1845" s="163"/>
      <c r="G1845" s="163"/>
      <c r="H1845" s="163"/>
    </row>
    <row r="1846" spans="4:8">
      <c r="D1846" s="162"/>
      <c r="E1846" s="163"/>
      <c r="F1846" s="163"/>
      <c r="G1846" s="163"/>
      <c r="H1846" s="163"/>
    </row>
    <row r="1847" spans="4:8">
      <c r="D1847" s="162"/>
      <c r="E1847" s="163"/>
      <c r="F1847" s="163"/>
      <c r="G1847" s="163"/>
      <c r="H1847" s="163"/>
    </row>
    <row r="1848" spans="4:8">
      <c r="D1848" s="162"/>
      <c r="E1848" s="163"/>
      <c r="F1848" s="163"/>
      <c r="G1848" s="163"/>
      <c r="H1848" s="163"/>
    </row>
    <row r="1849" spans="4:8">
      <c r="D1849" s="162"/>
      <c r="E1849" s="163"/>
      <c r="F1849" s="163"/>
      <c r="G1849" s="163"/>
      <c r="H1849" s="163"/>
    </row>
    <row r="1850" spans="4:8">
      <c r="D1850" s="162"/>
      <c r="E1850" s="163"/>
      <c r="F1850" s="163"/>
      <c r="G1850" s="163"/>
      <c r="H1850" s="163"/>
    </row>
    <row r="1851" spans="4:8">
      <c r="D1851" s="162"/>
      <c r="E1851" s="163"/>
      <c r="F1851" s="163"/>
      <c r="G1851" s="163"/>
      <c r="H1851" s="163"/>
    </row>
    <row r="1852" spans="4:8">
      <c r="D1852" s="162"/>
      <c r="E1852" s="163"/>
      <c r="F1852" s="163"/>
      <c r="G1852" s="163"/>
      <c r="H1852" s="163"/>
    </row>
    <row r="1853" spans="4:8">
      <c r="D1853" s="162"/>
      <c r="E1853" s="163"/>
      <c r="F1853" s="163"/>
      <c r="G1853" s="163"/>
      <c r="H1853" s="163"/>
    </row>
    <row r="1854" spans="4:8">
      <c r="D1854" s="162"/>
      <c r="E1854" s="163"/>
      <c r="F1854" s="163"/>
      <c r="G1854" s="163"/>
      <c r="H1854" s="163"/>
    </row>
    <row r="1855" spans="4:8">
      <c r="D1855" s="162"/>
      <c r="E1855" s="163"/>
      <c r="F1855" s="163"/>
      <c r="G1855" s="163"/>
      <c r="H1855" s="163"/>
    </row>
    <row r="1856" spans="4:8">
      <c r="D1856" s="162"/>
      <c r="E1856" s="163"/>
      <c r="F1856" s="163"/>
      <c r="G1856" s="163"/>
      <c r="H1856" s="163"/>
    </row>
    <row r="1857" spans="4:8">
      <c r="D1857" s="162"/>
      <c r="E1857" s="163"/>
      <c r="F1857" s="163"/>
      <c r="G1857" s="163"/>
      <c r="H1857" s="163"/>
    </row>
    <row r="1858" spans="4:8">
      <c r="D1858" s="162"/>
      <c r="E1858" s="163"/>
      <c r="F1858" s="163"/>
      <c r="G1858" s="163"/>
      <c r="H1858" s="163"/>
    </row>
    <row r="1859" spans="4:8">
      <c r="D1859" s="162"/>
      <c r="E1859" s="163"/>
      <c r="F1859" s="163"/>
      <c r="G1859" s="163"/>
      <c r="H1859" s="163"/>
    </row>
    <row r="1860" spans="4:8">
      <c r="D1860" s="162"/>
      <c r="E1860" s="163"/>
      <c r="F1860" s="163"/>
      <c r="G1860" s="163"/>
      <c r="H1860" s="163"/>
    </row>
    <row r="1861" spans="4:8">
      <c r="D1861" s="162"/>
      <c r="E1861" s="163"/>
      <c r="F1861" s="163"/>
      <c r="G1861" s="163"/>
      <c r="H1861" s="163"/>
    </row>
    <row r="1862" spans="4:8">
      <c r="D1862" s="162"/>
      <c r="E1862" s="163"/>
      <c r="F1862" s="163"/>
      <c r="G1862" s="163"/>
      <c r="H1862" s="163"/>
    </row>
    <row r="1863" spans="4:8">
      <c r="D1863" s="162"/>
      <c r="E1863" s="163"/>
      <c r="F1863" s="163"/>
      <c r="G1863" s="163"/>
      <c r="H1863" s="163"/>
    </row>
    <row r="1864" spans="4:8">
      <c r="D1864" s="162"/>
      <c r="E1864" s="163"/>
      <c r="F1864" s="163"/>
      <c r="G1864" s="163"/>
      <c r="H1864" s="163"/>
    </row>
    <row r="1865" spans="4:8">
      <c r="D1865" s="162"/>
      <c r="E1865" s="163"/>
      <c r="F1865" s="163"/>
      <c r="G1865" s="163"/>
      <c r="H1865" s="163"/>
    </row>
    <row r="1866" spans="4:8">
      <c r="D1866" s="162"/>
      <c r="E1866" s="163"/>
      <c r="F1866" s="163"/>
      <c r="G1866" s="163"/>
      <c r="H1866" s="163"/>
    </row>
    <row r="1867" spans="4:8">
      <c r="D1867" s="162"/>
      <c r="E1867" s="163"/>
      <c r="F1867" s="163"/>
      <c r="G1867" s="163"/>
      <c r="H1867" s="163"/>
    </row>
    <row r="1868" spans="4:8">
      <c r="D1868" s="162"/>
      <c r="E1868" s="163"/>
      <c r="F1868" s="163"/>
      <c r="G1868" s="163"/>
      <c r="H1868" s="163"/>
    </row>
    <row r="1869" spans="4:8">
      <c r="D1869" s="162"/>
      <c r="E1869" s="163"/>
      <c r="F1869" s="163"/>
      <c r="G1869" s="163"/>
      <c r="H1869" s="163"/>
    </row>
    <row r="1870" spans="4:8">
      <c r="D1870" s="162"/>
      <c r="E1870" s="163"/>
      <c r="F1870" s="163"/>
      <c r="G1870" s="163"/>
      <c r="H1870" s="163"/>
    </row>
    <row r="1871" spans="4:8">
      <c r="D1871" s="162"/>
      <c r="E1871" s="163"/>
      <c r="F1871" s="163"/>
      <c r="G1871" s="163"/>
      <c r="H1871" s="163"/>
    </row>
    <row r="1872" spans="4:8">
      <c r="D1872" s="162"/>
      <c r="E1872" s="163"/>
      <c r="F1872" s="163"/>
      <c r="G1872" s="163"/>
      <c r="H1872" s="163"/>
    </row>
    <row r="1873" spans="4:8">
      <c r="D1873" s="162"/>
      <c r="E1873" s="163"/>
      <c r="F1873" s="163"/>
      <c r="G1873" s="163"/>
      <c r="H1873" s="163"/>
    </row>
    <row r="1874" spans="4:8">
      <c r="D1874" s="162"/>
      <c r="E1874" s="163"/>
      <c r="F1874" s="163"/>
      <c r="G1874" s="163"/>
      <c r="H1874" s="163"/>
    </row>
    <row r="1875" spans="4:8">
      <c r="D1875" s="162"/>
      <c r="E1875" s="163"/>
      <c r="F1875" s="163"/>
      <c r="G1875" s="163"/>
      <c r="H1875" s="163"/>
    </row>
    <row r="1876" spans="4:8">
      <c r="D1876" s="162"/>
      <c r="E1876" s="163"/>
      <c r="F1876" s="163"/>
      <c r="G1876" s="163"/>
      <c r="H1876" s="163"/>
    </row>
    <row r="1877" spans="4:8">
      <c r="D1877" s="162"/>
      <c r="E1877" s="163"/>
      <c r="F1877" s="163"/>
      <c r="G1877" s="163"/>
      <c r="H1877" s="163"/>
    </row>
    <row r="1878" spans="4:8">
      <c r="D1878" s="162"/>
      <c r="E1878" s="163"/>
      <c r="F1878" s="163"/>
      <c r="G1878" s="163"/>
      <c r="H1878" s="163"/>
    </row>
    <row r="1879" spans="4:8">
      <c r="D1879" s="162"/>
      <c r="E1879" s="163"/>
      <c r="F1879" s="163"/>
      <c r="G1879" s="163"/>
      <c r="H1879" s="163"/>
    </row>
    <row r="1880" spans="4:8">
      <c r="D1880" s="162"/>
      <c r="E1880" s="163"/>
      <c r="F1880" s="163"/>
      <c r="G1880" s="163"/>
      <c r="H1880" s="163"/>
    </row>
    <row r="1881" spans="4:8">
      <c r="D1881" s="162"/>
      <c r="E1881" s="163"/>
      <c r="F1881" s="163"/>
      <c r="G1881" s="163"/>
      <c r="H1881" s="163"/>
    </row>
    <row r="1882" spans="4:8">
      <c r="D1882" s="162"/>
      <c r="E1882" s="163"/>
      <c r="F1882" s="163"/>
      <c r="G1882" s="163"/>
      <c r="H1882" s="163"/>
    </row>
    <row r="1883" spans="4:8">
      <c r="D1883" s="162"/>
      <c r="E1883" s="163"/>
      <c r="F1883" s="163"/>
      <c r="G1883" s="163"/>
      <c r="H1883" s="163"/>
    </row>
    <row r="1884" spans="4:8">
      <c r="D1884" s="162"/>
      <c r="E1884" s="163"/>
      <c r="F1884" s="163"/>
      <c r="G1884" s="163"/>
      <c r="H1884" s="163"/>
    </row>
    <row r="1885" spans="4:8">
      <c r="D1885" s="162"/>
      <c r="E1885" s="163"/>
      <c r="F1885" s="163"/>
      <c r="G1885" s="163"/>
      <c r="H1885" s="163"/>
    </row>
    <row r="1886" spans="4:8">
      <c r="D1886" s="162"/>
      <c r="E1886" s="163"/>
      <c r="F1886" s="163"/>
      <c r="G1886" s="163"/>
      <c r="H1886" s="163"/>
    </row>
    <row r="1887" spans="4:8">
      <c r="D1887" s="162"/>
      <c r="E1887" s="163"/>
      <c r="F1887" s="163"/>
      <c r="G1887" s="163"/>
      <c r="H1887" s="163"/>
    </row>
    <row r="1888" spans="4:8">
      <c r="D1888" s="162"/>
      <c r="E1888" s="163"/>
      <c r="F1888" s="163"/>
      <c r="G1888" s="163"/>
      <c r="H1888" s="163"/>
    </row>
    <row r="1889" spans="4:8">
      <c r="D1889" s="162"/>
      <c r="E1889" s="163"/>
      <c r="F1889" s="163"/>
      <c r="G1889" s="163"/>
      <c r="H1889" s="163"/>
    </row>
    <row r="1890" spans="4:8">
      <c r="D1890" s="162"/>
      <c r="E1890" s="163"/>
      <c r="F1890" s="163"/>
      <c r="G1890" s="163"/>
      <c r="H1890" s="163"/>
    </row>
    <row r="1891" spans="4:8">
      <c r="D1891" s="162"/>
      <c r="E1891" s="163"/>
      <c r="F1891" s="163"/>
      <c r="G1891" s="163"/>
      <c r="H1891" s="163"/>
    </row>
    <row r="1892" spans="4:8">
      <c r="D1892" s="162"/>
      <c r="E1892" s="163"/>
      <c r="F1892" s="163"/>
      <c r="G1892" s="163"/>
      <c r="H1892" s="163"/>
    </row>
    <row r="1893" spans="4:8">
      <c r="D1893" s="162"/>
      <c r="E1893" s="163"/>
      <c r="F1893" s="163"/>
      <c r="G1893" s="163"/>
      <c r="H1893" s="163"/>
    </row>
    <row r="1894" spans="4:8">
      <c r="D1894" s="162"/>
      <c r="E1894" s="163"/>
      <c r="F1894" s="163"/>
      <c r="G1894" s="163"/>
      <c r="H1894" s="163"/>
    </row>
    <row r="1895" spans="4:8">
      <c r="D1895" s="162"/>
      <c r="E1895" s="163"/>
      <c r="F1895" s="163"/>
      <c r="G1895" s="163"/>
      <c r="H1895" s="163"/>
    </row>
    <row r="1896" spans="4:8">
      <c r="D1896" s="162"/>
      <c r="E1896" s="163"/>
      <c r="F1896" s="163"/>
      <c r="G1896" s="163"/>
      <c r="H1896" s="163"/>
    </row>
    <row r="1897" spans="4:8">
      <c r="D1897" s="162"/>
      <c r="E1897" s="163"/>
      <c r="F1897" s="163"/>
      <c r="G1897" s="163"/>
      <c r="H1897" s="163"/>
    </row>
    <row r="1898" spans="4:8">
      <c r="D1898" s="162"/>
      <c r="E1898" s="163"/>
      <c r="F1898" s="163"/>
      <c r="G1898" s="163"/>
      <c r="H1898" s="163"/>
    </row>
    <row r="1899" spans="4:8">
      <c r="D1899" s="162"/>
      <c r="E1899" s="163"/>
      <c r="F1899" s="163"/>
      <c r="G1899" s="163"/>
      <c r="H1899" s="163"/>
    </row>
    <row r="1900" spans="4:8">
      <c r="D1900" s="162"/>
      <c r="E1900" s="163"/>
      <c r="F1900" s="163"/>
      <c r="G1900" s="163"/>
      <c r="H1900" s="163"/>
    </row>
    <row r="1901" spans="4:8">
      <c r="D1901" s="162"/>
      <c r="E1901" s="163"/>
      <c r="F1901" s="163"/>
      <c r="G1901" s="163"/>
      <c r="H1901" s="163"/>
    </row>
    <row r="1902" spans="4:8">
      <c r="D1902" s="162"/>
      <c r="E1902" s="163"/>
      <c r="F1902" s="163"/>
      <c r="G1902" s="163"/>
      <c r="H1902" s="163"/>
    </row>
    <row r="1903" spans="4:8">
      <c r="D1903" s="162"/>
      <c r="E1903" s="163"/>
      <c r="F1903" s="163"/>
      <c r="G1903" s="163"/>
      <c r="H1903" s="163"/>
    </row>
    <row r="1904" spans="4:8">
      <c r="D1904" s="162"/>
      <c r="E1904" s="163"/>
      <c r="F1904" s="163"/>
      <c r="G1904" s="163"/>
      <c r="H1904" s="163"/>
    </row>
    <row r="1905" spans="4:8">
      <c r="D1905" s="162"/>
      <c r="E1905" s="163"/>
      <c r="F1905" s="163"/>
      <c r="G1905" s="163"/>
      <c r="H1905" s="163"/>
    </row>
    <row r="1906" spans="4:8">
      <c r="D1906" s="162"/>
      <c r="E1906" s="163"/>
      <c r="F1906" s="163"/>
      <c r="G1906" s="163"/>
      <c r="H1906" s="163"/>
    </row>
    <row r="1907" spans="4:8">
      <c r="D1907" s="162"/>
      <c r="E1907" s="163"/>
      <c r="F1907" s="163"/>
      <c r="G1907" s="163"/>
      <c r="H1907" s="163"/>
    </row>
    <row r="1908" spans="4:8">
      <c r="D1908" s="162"/>
      <c r="E1908" s="163"/>
      <c r="F1908" s="163"/>
      <c r="G1908" s="163"/>
      <c r="H1908" s="163"/>
    </row>
    <row r="1909" spans="4:8">
      <c r="D1909" s="162"/>
      <c r="E1909" s="163"/>
      <c r="F1909" s="163"/>
      <c r="G1909" s="163"/>
      <c r="H1909" s="163"/>
    </row>
    <row r="1910" spans="4:8">
      <c r="D1910" s="162"/>
      <c r="E1910" s="163"/>
      <c r="F1910" s="163"/>
      <c r="G1910" s="163"/>
      <c r="H1910" s="163"/>
    </row>
    <row r="1911" spans="4:8">
      <c r="D1911" s="162"/>
      <c r="E1911" s="163"/>
      <c r="F1911" s="163"/>
      <c r="G1911" s="163"/>
      <c r="H1911" s="163"/>
    </row>
    <row r="1912" spans="4:8">
      <c r="D1912" s="162"/>
      <c r="E1912" s="163"/>
      <c r="F1912" s="163"/>
      <c r="G1912" s="163"/>
      <c r="H1912" s="163"/>
    </row>
    <row r="1913" spans="4:8">
      <c r="D1913" s="162"/>
      <c r="E1913" s="163"/>
      <c r="F1913" s="163"/>
      <c r="G1913" s="163"/>
      <c r="H1913" s="163"/>
    </row>
    <row r="1914" spans="4:8">
      <c r="D1914" s="162"/>
      <c r="E1914" s="163"/>
      <c r="F1914" s="163"/>
      <c r="G1914" s="163"/>
      <c r="H1914" s="163"/>
    </row>
    <row r="1915" spans="4:8">
      <c r="D1915" s="162"/>
      <c r="E1915" s="163"/>
      <c r="F1915" s="163"/>
      <c r="G1915" s="163"/>
      <c r="H1915" s="163"/>
    </row>
    <row r="1916" spans="4:8">
      <c r="D1916" s="162"/>
      <c r="E1916" s="163"/>
      <c r="F1916" s="163"/>
      <c r="G1916" s="163"/>
      <c r="H1916" s="163"/>
    </row>
    <row r="1917" spans="4:8">
      <c r="D1917" s="162"/>
      <c r="E1917" s="163"/>
      <c r="F1917" s="163"/>
      <c r="G1917" s="163"/>
      <c r="H1917" s="163"/>
    </row>
    <row r="1918" spans="4:8">
      <c r="D1918" s="162"/>
      <c r="E1918" s="163"/>
      <c r="F1918" s="163"/>
      <c r="G1918" s="163"/>
      <c r="H1918" s="163"/>
    </row>
    <row r="1919" spans="4:8">
      <c r="D1919" s="162"/>
      <c r="E1919" s="163"/>
      <c r="F1919" s="163"/>
      <c r="G1919" s="163"/>
      <c r="H1919" s="163"/>
    </row>
    <row r="1920" spans="4:8">
      <c r="D1920" s="162"/>
      <c r="E1920" s="163"/>
      <c r="F1920" s="163"/>
      <c r="G1920" s="163"/>
      <c r="H1920" s="163"/>
    </row>
    <row r="1921" spans="4:8">
      <c r="D1921" s="162"/>
      <c r="E1921" s="163"/>
      <c r="F1921" s="163"/>
      <c r="G1921" s="163"/>
      <c r="H1921" s="163"/>
    </row>
    <row r="1922" spans="4:8">
      <c r="D1922" s="162"/>
      <c r="E1922" s="163"/>
      <c r="F1922" s="163"/>
      <c r="G1922" s="163"/>
      <c r="H1922" s="163"/>
    </row>
    <row r="1923" spans="4:8">
      <c r="D1923" s="162"/>
      <c r="E1923" s="163"/>
      <c r="F1923" s="163"/>
      <c r="G1923" s="163"/>
      <c r="H1923" s="163"/>
    </row>
    <row r="1924" spans="4:8">
      <c r="D1924" s="162"/>
      <c r="E1924" s="163"/>
      <c r="F1924" s="163"/>
      <c r="G1924" s="163"/>
      <c r="H1924" s="163"/>
    </row>
    <row r="1925" spans="4:8">
      <c r="D1925" s="162"/>
      <c r="E1925" s="163"/>
      <c r="F1925" s="163"/>
      <c r="G1925" s="163"/>
      <c r="H1925" s="163"/>
    </row>
    <row r="1926" spans="4:8">
      <c r="D1926" s="162"/>
      <c r="E1926" s="163"/>
      <c r="F1926" s="163"/>
      <c r="G1926" s="163"/>
      <c r="H1926" s="163"/>
    </row>
    <row r="1927" spans="4:8">
      <c r="D1927" s="162"/>
      <c r="E1927" s="163"/>
      <c r="F1927" s="163"/>
      <c r="G1927" s="163"/>
      <c r="H1927" s="163"/>
    </row>
    <row r="1928" spans="4:8">
      <c r="D1928" s="162"/>
      <c r="E1928" s="163"/>
      <c r="F1928" s="163"/>
      <c r="G1928" s="163"/>
      <c r="H1928" s="163"/>
    </row>
    <row r="1929" spans="4:8">
      <c r="D1929" s="162"/>
      <c r="E1929" s="163"/>
      <c r="F1929" s="163"/>
      <c r="G1929" s="163"/>
      <c r="H1929" s="163"/>
    </row>
    <row r="1930" spans="4:8">
      <c r="D1930" s="162"/>
      <c r="E1930" s="163"/>
      <c r="F1930" s="163"/>
      <c r="G1930" s="163"/>
      <c r="H1930" s="163"/>
    </row>
    <row r="1931" spans="4:8">
      <c r="D1931" s="162"/>
      <c r="E1931" s="163"/>
      <c r="F1931" s="163"/>
      <c r="G1931" s="163"/>
      <c r="H1931" s="163"/>
    </row>
    <row r="1932" spans="4:8">
      <c r="D1932" s="162"/>
      <c r="E1932" s="163"/>
      <c r="F1932" s="163"/>
      <c r="G1932" s="163"/>
      <c r="H1932" s="163"/>
    </row>
    <row r="1933" spans="4:8">
      <c r="D1933" s="162"/>
      <c r="E1933" s="163"/>
      <c r="F1933" s="163"/>
      <c r="G1933" s="163"/>
      <c r="H1933" s="163"/>
    </row>
    <row r="1934" spans="4:8">
      <c r="D1934" s="162"/>
      <c r="E1934" s="163"/>
      <c r="F1934" s="163"/>
      <c r="G1934" s="163"/>
      <c r="H1934" s="163"/>
    </row>
    <row r="1935" spans="4:8">
      <c r="D1935" s="162"/>
      <c r="E1935" s="163"/>
      <c r="F1935" s="163"/>
      <c r="G1935" s="163"/>
      <c r="H1935" s="163"/>
    </row>
    <row r="1936" spans="4:8">
      <c r="D1936" s="162"/>
      <c r="E1936" s="163"/>
      <c r="F1936" s="163"/>
      <c r="G1936" s="163"/>
      <c r="H1936" s="163"/>
    </row>
    <row r="1937" spans="4:8">
      <c r="D1937" s="162"/>
      <c r="E1937" s="163"/>
      <c r="F1937" s="163"/>
      <c r="G1937" s="163"/>
      <c r="H1937" s="163"/>
    </row>
    <row r="1938" spans="4:8">
      <c r="D1938" s="162"/>
      <c r="E1938" s="163"/>
      <c r="F1938" s="163"/>
      <c r="G1938" s="163"/>
      <c r="H1938" s="163"/>
    </row>
    <row r="1939" spans="4:8">
      <c r="D1939" s="162"/>
      <c r="E1939" s="163"/>
      <c r="F1939" s="163"/>
      <c r="G1939" s="163"/>
      <c r="H1939" s="163"/>
    </row>
    <row r="1940" spans="4:8">
      <c r="D1940" s="162"/>
      <c r="E1940" s="163"/>
      <c r="F1940" s="163"/>
      <c r="G1940" s="163"/>
      <c r="H1940" s="163"/>
    </row>
    <row r="1941" spans="4:8">
      <c r="D1941" s="162"/>
      <c r="E1941" s="163"/>
      <c r="F1941" s="163"/>
      <c r="G1941" s="163"/>
      <c r="H1941" s="163"/>
    </row>
    <row r="1942" spans="4:8">
      <c r="D1942" s="162"/>
      <c r="E1942" s="163"/>
      <c r="F1942" s="163"/>
      <c r="G1942" s="163"/>
      <c r="H1942" s="163"/>
    </row>
    <row r="1943" spans="4:8">
      <c r="D1943" s="162"/>
      <c r="E1943" s="163"/>
      <c r="F1943" s="163"/>
      <c r="G1943" s="163"/>
      <c r="H1943" s="163"/>
    </row>
    <row r="1944" spans="4:8">
      <c r="D1944" s="162"/>
      <c r="E1944" s="163"/>
      <c r="F1944" s="163"/>
      <c r="G1944" s="163"/>
      <c r="H1944" s="163"/>
    </row>
    <row r="1945" spans="4:8">
      <c r="D1945" s="162"/>
      <c r="E1945" s="163"/>
      <c r="F1945" s="163"/>
      <c r="G1945" s="163"/>
      <c r="H1945" s="163"/>
    </row>
    <row r="1946" spans="4:8">
      <c r="D1946" s="162"/>
      <c r="E1946" s="163"/>
      <c r="F1946" s="163"/>
      <c r="G1946" s="163"/>
      <c r="H1946" s="163"/>
    </row>
    <row r="1947" spans="4:8">
      <c r="D1947" s="162"/>
      <c r="E1947" s="163"/>
      <c r="F1947" s="163"/>
      <c r="G1947" s="163"/>
      <c r="H1947" s="163"/>
    </row>
    <row r="1948" spans="4:8">
      <c r="D1948" s="162"/>
      <c r="E1948" s="163"/>
      <c r="F1948" s="163"/>
      <c r="G1948" s="163"/>
      <c r="H1948" s="163"/>
    </row>
    <row r="1949" spans="4:8">
      <c r="D1949" s="162"/>
      <c r="E1949" s="163"/>
      <c r="F1949" s="163"/>
      <c r="G1949" s="163"/>
      <c r="H1949" s="163"/>
    </row>
    <row r="1950" spans="4:8">
      <c r="D1950" s="162"/>
      <c r="E1950" s="163"/>
      <c r="F1950" s="163"/>
      <c r="G1950" s="163"/>
      <c r="H1950" s="163"/>
    </row>
    <row r="1951" spans="4:8">
      <c r="D1951" s="162"/>
      <c r="E1951" s="163"/>
      <c r="F1951" s="163"/>
      <c r="G1951" s="163"/>
      <c r="H1951" s="163"/>
    </row>
    <row r="1952" spans="4:8">
      <c r="D1952" s="162"/>
      <c r="E1952" s="163"/>
      <c r="F1952" s="163"/>
      <c r="G1952" s="163"/>
      <c r="H1952" s="163"/>
    </row>
    <row r="1953" spans="4:8">
      <c r="D1953" s="162"/>
      <c r="E1953" s="163"/>
      <c r="F1953" s="163"/>
      <c r="G1953" s="163"/>
      <c r="H1953" s="163"/>
    </row>
    <row r="1954" spans="4:8">
      <c r="D1954" s="162"/>
      <c r="E1954" s="163"/>
      <c r="F1954" s="163"/>
      <c r="G1954" s="163"/>
      <c r="H1954" s="163"/>
    </row>
    <row r="1955" spans="4:8">
      <c r="D1955" s="162"/>
      <c r="E1955" s="163"/>
      <c r="F1955" s="163"/>
      <c r="G1955" s="163"/>
      <c r="H1955" s="163"/>
    </row>
    <row r="1956" spans="4:8">
      <c r="D1956" s="162"/>
      <c r="E1956" s="163"/>
      <c r="F1956" s="163"/>
      <c r="G1956" s="163"/>
      <c r="H1956" s="163"/>
    </row>
    <row r="1957" spans="4:8">
      <c r="D1957" s="162"/>
      <c r="E1957" s="163"/>
      <c r="F1957" s="163"/>
      <c r="G1957" s="163"/>
      <c r="H1957" s="163"/>
    </row>
    <row r="1958" spans="4:8">
      <c r="D1958" s="162"/>
      <c r="E1958" s="163"/>
      <c r="F1958" s="163"/>
      <c r="G1958" s="163"/>
      <c r="H1958" s="163"/>
    </row>
    <row r="1959" spans="4:8">
      <c r="D1959" s="162"/>
      <c r="E1959" s="163"/>
      <c r="F1959" s="163"/>
      <c r="G1959" s="163"/>
      <c r="H1959" s="163"/>
    </row>
    <row r="1960" spans="4:8">
      <c r="D1960" s="162"/>
      <c r="E1960" s="163"/>
      <c r="F1960" s="163"/>
      <c r="G1960" s="163"/>
      <c r="H1960" s="163"/>
    </row>
    <row r="1961" spans="4:8">
      <c r="D1961" s="162"/>
      <c r="E1961" s="163"/>
      <c r="F1961" s="163"/>
      <c r="G1961" s="163"/>
      <c r="H1961" s="163"/>
    </row>
    <row r="1962" spans="4:8">
      <c r="D1962" s="162"/>
      <c r="E1962" s="163"/>
      <c r="F1962" s="163"/>
      <c r="G1962" s="163"/>
      <c r="H1962" s="163"/>
    </row>
    <row r="1963" spans="4:8">
      <c r="D1963" s="162"/>
      <c r="E1963" s="163"/>
      <c r="F1963" s="163"/>
      <c r="G1963" s="163"/>
      <c r="H1963" s="163"/>
    </row>
    <row r="1964" spans="4:8">
      <c r="D1964" s="162"/>
      <c r="E1964" s="163"/>
      <c r="F1964" s="163"/>
      <c r="G1964" s="163"/>
      <c r="H1964" s="163"/>
    </row>
    <row r="1965" spans="4:8">
      <c r="D1965" s="162"/>
      <c r="E1965" s="163"/>
      <c r="F1965" s="163"/>
      <c r="G1965" s="163"/>
      <c r="H1965" s="163"/>
    </row>
    <row r="1966" spans="4:8">
      <c r="D1966" s="162"/>
      <c r="E1966" s="163"/>
      <c r="F1966" s="163"/>
      <c r="G1966" s="163"/>
      <c r="H1966" s="163"/>
    </row>
    <row r="1967" spans="4:8">
      <c r="D1967" s="162"/>
      <c r="E1967" s="163"/>
      <c r="F1967" s="163"/>
      <c r="G1967" s="163"/>
      <c r="H1967" s="163"/>
    </row>
    <row r="1968" spans="4:8">
      <c r="D1968" s="162"/>
      <c r="E1968" s="163"/>
      <c r="F1968" s="163"/>
      <c r="G1968" s="163"/>
      <c r="H1968" s="163"/>
    </row>
    <row r="1969" spans="4:8">
      <c r="D1969" s="162"/>
      <c r="E1969" s="163"/>
      <c r="F1969" s="163"/>
      <c r="G1969" s="163"/>
      <c r="H1969" s="163"/>
    </row>
    <row r="1970" spans="4:8">
      <c r="D1970" s="162"/>
      <c r="E1970" s="163"/>
      <c r="F1970" s="163"/>
      <c r="G1970" s="163"/>
      <c r="H1970" s="163"/>
    </row>
    <row r="1971" spans="4:8">
      <c r="D1971" s="162"/>
      <c r="E1971" s="163"/>
      <c r="F1971" s="163"/>
      <c r="G1971" s="163"/>
      <c r="H1971" s="163"/>
    </row>
    <row r="1972" spans="4:8">
      <c r="D1972" s="162"/>
      <c r="E1972" s="163"/>
      <c r="F1972" s="163"/>
      <c r="G1972" s="163"/>
      <c r="H1972" s="163"/>
    </row>
    <row r="1973" spans="4:8">
      <c r="D1973" s="162"/>
      <c r="E1973" s="163"/>
      <c r="F1973" s="163"/>
      <c r="G1973" s="163"/>
      <c r="H1973" s="163"/>
    </row>
    <row r="1974" spans="4:8">
      <c r="D1974" s="162"/>
      <c r="E1974" s="163"/>
      <c r="F1974" s="163"/>
      <c r="G1974" s="163"/>
      <c r="H1974" s="163"/>
    </row>
    <row r="1975" spans="4:8">
      <c r="D1975" s="162"/>
      <c r="E1975" s="163"/>
      <c r="F1975" s="163"/>
      <c r="G1975" s="163"/>
      <c r="H1975" s="163"/>
    </row>
    <row r="1976" spans="4:8">
      <c r="D1976" s="162"/>
      <c r="E1976" s="163"/>
      <c r="F1976" s="163"/>
      <c r="G1976" s="163"/>
      <c r="H1976" s="163"/>
    </row>
    <row r="1977" spans="4:8">
      <c r="D1977" s="162"/>
      <c r="E1977" s="163"/>
      <c r="F1977" s="163"/>
      <c r="G1977" s="163"/>
      <c r="H1977" s="163"/>
    </row>
    <row r="1978" spans="4:8">
      <c r="D1978" s="162"/>
      <c r="E1978" s="163"/>
      <c r="F1978" s="163"/>
      <c r="G1978" s="163"/>
      <c r="H1978" s="163"/>
    </row>
    <row r="1979" spans="4:8">
      <c r="D1979" s="162"/>
      <c r="E1979" s="163"/>
      <c r="F1979" s="163"/>
      <c r="G1979" s="163"/>
      <c r="H1979" s="163"/>
    </row>
    <row r="1980" spans="4:8">
      <c r="D1980" s="162"/>
      <c r="E1980" s="163"/>
      <c r="F1980" s="163"/>
      <c r="G1980" s="163"/>
      <c r="H1980" s="163"/>
    </row>
    <row r="1981" spans="4:8">
      <c r="D1981" s="162"/>
      <c r="E1981" s="163"/>
      <c r="F1981" s="163"/>
      <c r="G1981" s="163"/>
      <c r="H1981" s="163"/>
    </row>
    <row r="1982" spans="4:8">
      <c r="D1982" s="162"/>
      <c r="E1982" s="163"/>
      <c r="F1982" s="163"/>
      <c r="G1982" s="163"/>
      <c r="H1982" s="163"/>
    </row>
    <row r="1983" spans="4:8">
      <c r="D1983" s="162"/>
      <c r="E1983" s="163"/>
      <c r="F1983" s="163"/>
      <c r="G1983" s="163"/>
      <c r="H1983" s="163"/>
    </row>
    <row r="1984" spans="4:8">
      <c r="D1984" s="162"/>
      <c r="E1984" s="163"/>
      <c r="F1984" s="163"/>
      <c r="G1984" s="163"/>
      <c r="H1984" s="163"/>
    </row>
    <row r="1985" spans="4:8">
      <c r="D1985" s="162"/>
      <c r="E1985" s="163"/>
      <c r="F1985" s="163"/>
      <c r="G1985" s="163"/>
      <c r="H1985" s="163"/>
    </row>
    <row r="1986" spans="4:8">
      <c r="D1986" s="162"/>
      <c r="E1986" s="163"/>
      <c r="F1986" s="163"/>
      <c r="G1986" s="163"/>
      <c r="H1986" s="163"/>
    </row>
    <row r="1987" spans="4:8">
      <c r="D1987" s="162"/>
      <c r="E1987" s="163"/>
      <c r="F1987" s="163"/>
      <c r="G1987" s="163"/>
      <c r="H1987" s="163"/>
    </row>
    <row r="1988" spans="4:8">
      <c r="D1988" s="162"/>
      <c r="E1988" s="163"/>
      <c r="F1988" s="163"/>
      <c r="G1988" s="163"/>
      <c r="H1988" s="163"/>
    </row>
    <row r="1989" spans="4:8">
      <c r="D1989" s="162"/>
      <c r="E1989" s="163"/>
      <c r="F1989" s="163"/>
      <c r="G1989" s="163"/>
      <c r="H1989" s="163"/>
    </row>
    <row r="1990" spans="4:8">
      <c r="D1990" s="162"/>
      <c r="E1990" s="163"/>
      <c r="F1990" s="163"/>
      <c r="G1990" s="163"/>
      <c r="H1990" s="163"/>
    </row>
    <row r="1991" spans="4:8">
      <c r="D1991" s="162"/>
      <c r="E1991" s="163"/>
      <c r="F1991" s="163"/>
      <c r="G1991" s="163"/>
      <c r="H1991" s="163"/>
    </row>
    <row r="1992" spans="4:8">
      <c r="D1992" s="162"/>
      <c r="E1992" s="163"/>
      <c r="F1992" s="163"/>
      <c r="G1992" s="163"/>
      <c r="H1992" s="163"/>
    </row>
    <row r="1993" spans="4:8">
      <c r="D1993" s="162"/>
      <c r="E1993" s="163"/>
      <c r="F1993" s="163"/>
      <c r="G1993" s="163"/>
      <c r="H1993" s="163"/>
    </row>
    <row r="1994" spans="4:8">
      <c r="D1994" s="162"/>
      <c r="E1994" s="163"/>
      <c r="F1994" s="163"/>
      <c r="G1994" s="163"/>
      <c r="H1994" s="163"/>
    </row>
    <row r="1995" spans="4:8">
      <c r="D1995" s="162"/>
      <c r="E1995" s="163"/>
      <c r="F1995" s="163"/>
      <c r="G1995" s="163"/>
      <c r="H1995" s="163"/>
    </row>
    <row r="1996" spans="4:8">
      <c r="D1996" s="162"/>
      <c r="E1996" s="163"/>
      <c r="F1996" s="163"/>
      <c r="G1996" s="163"/>
      <c r="H1996" s="163"/>
    </row>
    <row r="1997" spans="4:8">
      <c r="D1997" s="162"/>
      <c r="E1997" s="163"/>
      <c r="F1997" s="163"/>
      <c r="G1997" s="163"/>
      <c r="H1997" s="163"/>
    </row>
    <row r="1998" spans="4:8">
      <c r="D1998" s="162"/>
      <c r="E1998" s="163"/>
      <c r="F1998" s="163"/>
      <c r="G1998" s="163"/>
      <c r="H1998" s="163"/>
    </row>
    <row r="1999" spans="4:8">
      <c r="D1999" s="162"/>
      <c r="E1999" s="163"/>
      <c r="F1999" s="163"/>
      <c r="G1999" s="163"/>
      <c r="H1999" s="163"/>
    </row>
    <row r="2000" spans="4:8">
      <c r="D2000" s="162"/>
      <c r="E2000" s="163"/>
      <c r="F2000" s="163"/>
      <c r="G2000" s="163"/>
      <c r="H2000" s="163"/>
    </row>
    <row r="2001" spans="4:8">
      <c r="D2001" s="162"/>
      <c r="E2001" s="163"/>
      <c r="F2001" s="163"/>
      <c r="G2001" s="163"/>
      <c r="H2001" s="163"/>
    </row>
    <row r="2002" spans="4:8">
      <c r="D2002" s="162"/>
      <c r="E2002" s="163"/>
      <c r="F2002" s="163"/>
      <c r="G2002" s="163"/>
      <c r="H2002" s="163"/>
    </row>
    <row r="2003" spans="4:8">
      <c r="D2003" s="162"/>
      <c r="E2003" s="163"/>
      <c r="F2003" s="163"/>
      <c r="G2003" s="163"/>
      <c r="H2003" s="163"/>
    </row>
    <row r="2004" spans="4:8">
      <c r="D2004" s="162"/>
      <c r="E2004" s="163"/>
      <c r="F2004" s="163"/>
      <c r="G2004" s="163"/>
      <c r="H2004" s="163"/>
    </row>
    <row r="2005" spans="4:8">
      <c r="D2005" s="162"/>
      <c r="E2005" s="163"/>
      <c r="F2005" s="163"/>
      <c r="G2005" s="163"/>
      <c r="H2005" s="163"/>
    </row>
    <row r="2006" spans="4:8">
      <c r="D2006" s="162"/>
      <c r="E2006" s="163"/>
      <c r="F2006" s="163"/>
      <c r="G2006" s="163"/>
      <c r="H2006" s="163"/>
    </row>
    <row r="2007" spans="4:8">
      <c r="D2007" s="162"/>
      <c r="E2007" s="163"/>
      <c r="F2007" s="163"/>
      <c r="G2007" s="163"/>
      <c r="H2007" s="163"/>
    </row>
    <row r="2008" spans="4:8">
      <c r="D2008" s="162"/>
      <c r="E2008" s="163"/>
      <c r="F2008" s="163"/>
      <c r="G2008" s="163"/>
      <c r="H2008" s="163"/>
    </row>
    <row r="2009" spans="4:8">
      <c r="D2009" s="162"/>
      <c r="E2009" s="163"/>
      <c r="F2009" s="163"/>
      <c r="G2009" s="163"/>
      <c r="H2009" s="163"/>
    </row>
    <row r="2010" spans="4:8">
      <c r="D2010" s="162"/>
      <c r="E2010" s="163"/>
      <c r="F2010" s="163"/>
      <c r="G2010" s="163"/>
      <c r="H2010" s="163"/>
    </row>
    <row r="2011" spans="4:8">
      <c r="D2011" s="162"/>
      <c r="E2011" s="163"/>
      <c r="F2011" s="163"/>
      <c r="G2011" s="163"/>
      <c r="H2011" s="163"/>
    </row>
    <row r="2012" spans="4:8">
      <c r="D2012" s="162"/>
      <c r="E2012" s="163"/>
      <c r="F2012" s="163"/>
      <c r="G2012" s="163"/>
      <c r="H2012" s="163"/>
    </row>
    <row r="2013" spans="4:8">
      <c r="D2013" s="162"/>
      <c r="E2013" s="163"/>
      <c r="F2013" s="163"/>
      <c r="G2013" s="163"/>
      <c r="H2013" s="163"/>
    </row>
    <row r="2014" spans="4:8">
      <c r="D2014" s="162"/>
      <c r="E2014" s="163"/>
      <c r="F2014" s="163"/>
      <c r="G2014" s="163"/>
      <c r="H2014" s="163"/>
    </row>
    <row r="2015" spans="4:8">
      <c r="D2015" s="162"/>
      <c r="E2015" s="163"/>
      <c r="F2015" s="163"/>
      <c r="G2015" s="163"/>
      <c r="H2015" s="163"/>
    </row>
    <row r="2016" spans="4:8">
      <c r="D2016" s="162"/>
      <c r="E2016" s="163"/>
      <c r="F2016" s="163"/>
      <c r="G2016" s="163"/>
      <c r="H2016" s="163"/>
    </row>
    <row r="2017" spans="4:8">
      <c r="D2017" s="162"/>
      <c r="E2017" s="163"/>
      <c r="F2017" s="163"/>
      <c r="G2017" s="163"/>
      <c r="H2017" s="163"/>
    </row>
    <row r="2018" spans="4:8">
      <c r="D2018" s="162"/>
      <c r="E2018" s="163"/>
      <c r="F2018" s="163"/>
      <c r="G2018" s="163"/>
      <c r="H2018" s="163"/>
    </row>
    <row r="2019" spans="4:8">
      <c r="D2019" s="162"/>
      <c r="E2019" s="163"/>
      <c r="F2019" s="163"/>
      <c r="G2019" s="163"/>
      <c r="H2019" s="163"/>
    </row>
    <row r="2020" spans="4:8">
      <c r="D2020" s="162"/>
      <c r="E2020" s="163"/>
      <c r="F2020" s="163"/>
      <c r="G2020" s="163"/>
      <c r="H2020" s="163"/>
    </row>
    <row r="2021" spans="4:8">
      <c r="D2021" s="162"/>
      <c r="E2021" s="163"/>
      <c r="F2021" s="163"/>
      <c r="G2021" s="163"/>
      <c r="H2021" s="163"/>
    </row>
    <row r="2022" spans="4:8">
      <c r="D2022" s="162"/>
      <c r="E2022" s="163"/>
      <c r="F2022" s="163"/>
      <c r="G2022" s="163"/>
      <c r="H2022" s="163"/>
    </row>
    <row r="2023" spans="4:8">
      <c r="D2023" s="162"/>
      <c r="E2023" s="163"/>
      <c r="F2023" s="163"/>
      <c r="G2023" s="163"/>
      <c r="H2023" s="163"/>
    </row>
    <row r="2024" spans="4:8">
      <c r="D2024" s="162"/>
      <c r="E2024" s="163"/>
      <c r="F2024" s="163"/>
      <c r="G2024" s="163"/>
      <c r="H2024" s="163"/>
    </row>
    <row r="2025" spans="4:8">
      <c r="D2025" s="162"/>
      <c r="E2025" s="163"/>
      <c r="F2025" s="163"/>
      <c r="G2025" s="163"/>
      <c r="H2025" s="163"/>
    </row>
    <row r="2026" spans="4:8">
      <c r="D2026" s="162"/>
      <c r="E2026" s="163"/>
      <c r="F2026" s="163"/>
      <c r="G2026" s="163"/>
      <c r="H2026" s="163"/>
    </row>
    <row r="2027" spans="4:8">
      <c r="D2027" s="162"/>
      <c r="E2027" s="163"/>
      <c r="F2027" s="163"/>
      <c r="G2027" s="163"/>
      <c r="H2027" s="163"/>
    </row>
    <row r="2028" spans="4:8">
      <c r="D2028" s="162"/>
      <c r="E2028" s="163"/>
      <c r="F2028" s="163"/>
      <c r="G2028" s="163"/>
      <c r="H2028" s="163"/>
    </row>
    <row r="2029" spans="4:8">
      <c r="D2029" s="162"/>
      <c r="E2029" s="163"/>
      <c r="F2029" s="163"/>
      <c r="G2029" s="163"/>
      <c r="H2029" s="163"/>
    </row>
    <row r="2030" spans="4:8">
      <c r="D2030" s="162"/>
      <c r="E2030" s="163"/>
      <c r="F2030" s="163"/>
      <c r="G2030" s="163"/>
      <c r="H2030" s="163"/>
    </row>
    <row r="2031" spans="4:8">
      <c r="D2031" s="162"/>
      <c r="E2031" s="163"/>
      <c r="F2031" s="163"/>
      <c r="G2031" s="163"/>
      <c r="H2031" s="163"/>
    </row>
    <row r="2032" spans="4:8">
      <c r="D2032" s="162"/>
      <c r="E2032" s="163"/>
      <c r="F2032" s="163"/>
      <c r="G2032" s="163"/>
      <c r="H2032" s="163"/>
    </row>
    <row r="2033" spans="4:8">
      <c r="D2033" s="162"/>
      <c r="E2033" s="163"/>
      <c r="F2033" s="163"/>
      <c r="G2033" s="163"/>
      <c r="H2033" s="163"/>
    </row>
    <row r="2034" spans="4:8">
      <c r="D2034" s="162"/>
      <c r="E2034" s="163"/>
      <c r="F2034" s="163"/>
      <c r="G2034" s="163"/>
      <c r="H2034" s="163"/>
    </row>
    <row r="2035" spans="4:8">
      <c r="D2035" s="162"/>
      <c r="E2035" s="163"/>
      <c r="F2035" s="163"/>
      <c r="G2035" s="163"/>
      <c r="H2035" s="163"/>
    </row>
    <row r="2036" spans="4:8">
      <c r="D2036" s="162"/>
      <c r="E2036" s="163"/>
      <c r="F2036" s="163"/>
      <c r="G2036" s="163"/>
      <c r="H2036" s="163"/>
    </row>
    <row r="2037" spans="4:8">
      <c r="D2037" s="162"/>
      <c r="E2037" s="163"/>
      <c r="F2037" s="163"/>
      <c r="G2037" s="163"/>
      <c r="H2037" s="163"/>
    </row>
    <row r="2038" spans="4:8">
      <c r="D2038" s="162"/>
      <c r="E2038" s="163"/>
      <c r="F2038" s="163"/>
      <c r="G2038" s="163"/>
      <c r="H2038" s="163"/>
    </row>
    <row r="2039" spans="4:8">
      <c r="D2039" s="162"/>
      <c r="E2039" s="163"/>
      <c r="F2039" s="163"/>
      <c r="G2039" s="163"/>
      <c r="H2039" s="163"/>
    </row>
    <row r="2040" spans="4:8">
      <c r="D2040" s="162"/>
      <c r="E2040" s="163"/>
      <c r="F2040" s="163"/>
      <c r="G2040" s="163"/>
      <c r="H2040" s="163"/>
    </row>
    <row r="2041" spans="4:8">
      <c r="D2041" s="162"/>
      <c r="E2041" s="163"/>
      <c r="F2041" s="163"/>
      <c r="G2041" s="163"/>
      <c r="H2041" s="163"/>
    </row>
    <row r="2042" spans="4:8">
      <c r="D2042" s="162"/>
      <c r="E2042" s="163"/>
      <c r="F2042" s="163"/>
      <c r="G2042" s="163"/>
      <c r="H2042" s="163"/>
    </row>
    <row r="2043" spans="4:8">
      <c r="D2043" s="162"/>
      <c r="E2043" s="163"/>
      <c r="F2043" s="163"/>
      <c r="G2043" s="163"/>
      <c r="H2043" s="163"/>
    </row>
    <row r="2044" spans="4:8">
      <c r="D2044" s="162"/>
      <c r="E2044" s="163"/>
      <c r="F2044" s="163"/>
      <c r="G2044" s="163"/>
      <c r="H2044" s="163"/>
    </row>
    <row r="2045" spans="4:8">
      <c r="D2045" s="162"/>
      <c r="E2045" s="163"/>
      <c r="F2045" s="163"/>
      <c r="G2045" s="163"/>
      <c r="H2045" s="163"/>
    </row>
    <row r="2046" spans="4:8">
      <c r="D2046" s="162"/>
      <c r="E2046" s="163"/>
      <c r="F2046" s="163"/>
      <c r="G2046" s="163"/>
      <c r="H2046" s="163"/>
    </row>
    <row r="2047" spans="4:8">
      <c r="D2047" s="162"/>
      <c r="E2047" s="163"/>
      <c r="F2047" s="163"/>
      <c r="G2047" s="163"/>
      <c r="H2047" s="163"/>
    </row>
    <row r="2048" spans="4:8">
      <c r="D2048" s="162"/>
      <c r="E2048" s="163"/>
      <c r="F2048" s="163"/>
      <c r="G2048" s="163"/>
      <c r="H2048" s="163"/>
    </row>
    <row r="2049" spans="4:8">
      <c r="D2049" s="162"/>
      <c r="E2049" s="163"/>
      <c r="F2049" s="163"/>
      <c r="G2049" s="163"/>
      <c r="H2049" s="163"/>
    </row>
    <row r="2050" spans="4:8">
      <c r="D2050" s="162"/>
      <c r="E2050" s="163"/>
      <c r="F2050" s="163"/>
      <c r="G2050" s="163"/>
      <c r="H2050" s="163"/>
    </row>
    <row r="2051" spans="4:8">
      <c r="D2051" s="162"/>
      <c r="E2051" s="163"/>
      <c r="F2051" s="163"/>
      <c r="G2051" s="163"/>
      <c r="H2051" s="163"/>
    </row>
    <row r="2052" spans="4:8">
      <c r="D2052" s="162"/>
      <c r="E2052" s="163"/>
      <c r="F2052" s="163"/>
      <c r="G2052" s="163"/>
      <c r="H2052" s="163"/>
    </row>
    <row r="2053" spans="4:8">
      <c r="D2053" s="162"/>
      <c r="E2053" s="163"/>
      <c r="F2053" s="163"/>
      <c r="G2053" s="163"/>
      <c r="H2053" s="163"/>
    </row>
    <row r="2054" spans="4:8">
      <c r="D2054" s="162"/>
      <c r="E2054" s="163"/>
      <c r="F2054" s="163"/>
      <c r="G2054" s="163"/>
      <c r="H2054" s="163"/>
    </row>
    <row r="2055" spans="4:8">
      <c r="D2055" s="162"/>
      <c r="E2055" s="163"/>
      <c r="F2055" s="163"/>
      <c r="G2055" s="163"/>
      <c r="H2055" s="163"/>
    </row>
    <row r="2056" spans="4:8">
      <c r="D2056" s="162"/>
      <c r="E2056" s="163"/>
      <c r="F2056" s="163"/>
      <c r="G2056" s="163"/>
      <c r="H2056" s="163"/>
    </row>
    <row r="2057" spans="4:8">
      <c r="D2057" s="162"/>
      <c r="E2057" s="163"/>
      <c r="F2057" s="163"/>
      <c r="G2057" s="163"/>
      <c r="H2057" s="163"/>
    </row>
    <row r="2058" spans="4:8">
      <c r="D2058" s="162"/>
      <c r="E2058" s="163"/>
      <c r="F2058" s="163"/>
      <c r="G2058" s="163"/>
      <c r="H2058" s="163"/>
    </row>
    <row r="2059" spans="4:8">
      <c r="D2059" s="162"/>
      <c r="E2059" s="163"/>
      <c r="F2059" s="163"/>
      <c r="G2059" s="163"/>
      <c r="H2059" s="163"/>
    </row>
    <row r="2060" spans="4:8">
      <c r="D2060" s="162"/>
      <c r="E2060" s="163"/>
      <c r="F2060" s="163"/>
      <c r="G2060" s="163"/>
      <c r="H2060" s="163"/>
    </row>
    <row r="2061" spans="4:8">
      <c r="D2061" s="162"/>
      <c r="E2061" s="163"/>
      <c r="F2061" s="163"/>
      <c r="G2061" s="163"/>
      <c r="H2061" s="163"/>
    </row>
    <row r="2062" spans="4:8">
      <c r="D2062" s="162"/>
      <c r="E2062" s="163"/>
      <c r="F2062" s="163"/>
      <c r="G2062" s="163"/>
      <c r="H2062" s="163"/>
    </row>
    <row r="2063" spans="4:8">
      <c r="D2063" s="162"/>
      <c r="E2063" s="163"/>
      <c r="F2063" s="163"/>
      <c r="G2063" s="163"/>
      <c r="H2063" s="163"/>
    </row>
    <row r="2064" spans="4:8">
      <c r="D2064" s="162"/>
      <c r="E2064" s="163"/>
      <c r="F2064" s="163"/>
      <c r="G2064" s="163"/>
      <c r="H2064" s="163"/>
    </row>
    <row r="2065" spans="4:8">
      <c r="D2065" s="162"/>
      <c r="E2065" s="163"/>
      <c r="F2065" s="163"/>
      <c r="G2065" s="163"/>
      <c r="H2065" s="163"/>
    </row>
    <row r="2066" spans="4:8">
      <c r="D2066" s="162"/>
      <c r="E2066" s="163"/>
      <c r="F2066" s="163"/>
      <c r="G2066" s="163"/>
      <c r="H2066" s="163"/>
    </row>
    <row r="2067" spans="4:8">
      <c r="D2067" s="162"/>
      <c r="E2067" s="163"/>
      <c r="F2067" s="163"/>
      <c r="G2067" s="163"/>
      <c r="H2067" s="163"/>
    </row>
    <row r="2068" spans="4:8">
      <c r="D2068" s="162"/>
      <c r="E2068" s="163"/>
      <c r="F2068" s="163"/>
      <c r="G2068" s="163"/>
      <c r="H2068" s="163"/>
    </row>
    <row r="2069" spans="4:8">
      <c r="D2069" s="162"/>
      <c r="E2069" s="163"/>
      <c r="F2069" s="163"/>
      <c r="G2069" s="163"/>
      <c r="H2069" s="163"/>
    </row>
    <row r="2070" spans="4:8">
      <c r="D2070" s="162"/>
      <c r="E2070" s="163"/>
      <c r="F2070" s="163"/>
      <c r="G2070" s="163"/>
      <c r="H2070" s="163"/>
    </row>
    <row r="2071" spans="4:8">
      <c r="D2071" s="162"/>
      <c r="E2071" s="163"/>
      <c r="F2071" s="163"/>
      <c r="G2071" s="163"/>
      <c r="H2071" s="163"/>
    </row>
    <row r="2072" spans="4:8">
      <c r="D2072" s="162"/>
      <c r="E2072" s="163"/>
      <c r="F2072" s="163"/>
      <c r="G2072" s="163"/>
      <c r="H2072" s="163"/>
    </row>
    <row r="2073" spans="4:8">
      <c r="D2073" s="162"/>
      <c r="E2073" s="163"/>
      <c r="F2073" s="163"/>
      <c r="G2073" s="163"/>
      <c r="H2073" s="163"/>
    </row>
    <row r="2074" spans="4:8">
      <c r="D2074" s="162"/>
      <c r="E2074" s="163"/>
      <c r="F2074" s="163"/>
      <c r="G2074" s="163"/>
      <c r="H2074" s="163"/>
    </row>
    <row r="2075" spans="4:8">
      <c r="D2075" s="162"/>
      <c r="E2075" s="163"/>
      <c r="F2075" s="163"/>
      <c r="G2075" s="163"/>
      <c r="H2075" s="163"/>
    </row>
    <row r="2076" spans="4:8">
      <c r="D2076" s="162"/>
      <c r="E2076" s="163"/>
      <c r="F2076" s="163"/>
      <c r="G2076" s="163"/>
      <c r="H2076" s="163"/>
    </row>
    <row r="2077" spans="4:8">
      <c r="D2077" s="162"/>
      <c r="E2077" s="163"/>
      <c r="F2077" s="163"/>
      <c r="G2077" s="163"/>
      <c r="H2077" s="163"/>
    </row>
    <row r="2078" spans="4:8">
      <c r="D2078" s="162"/>
      <c r="E2078" s="163"/>
      <c r="F2078" s="163"/>
      <c r="G2078" s="163"/>
      <c r="H2078" s="163"/>
    </row>
    <row r="2079" spans="4:8">
      <c r="D2079" s="162"/>
      <c r="E2079" s="163"/>
      <c r="F2079" s="163"/>
      <c r="G2079" s="163"/>
      <c r="H2079" s="163"/>
    </row>
    <row r="2080" spans="4:8">
      <c r="D2080" s="162"/>
      <c r="E2080" s="163"/>
      <c r="F2080" s="163"/>
      <c r="G2080" s="163"/>
      <c r="H2080" s="163"/>
    </row>
    <row r="2081" spans="4:8">
      <c r="D2081" s="162"/>
      <c r="E2081" s="163"/>
      <c r="F2081" s="163"/>
      <c r="G2081" s="163"/>
      <c r="H2081" s="163"/>
    </row>
    <row r="2082" spans="4:8">
      <c r="D2082" s="162"/>
      <c r="E2082" s="163"/>
      <c r="F2082" s="163"/>
      <c r="G2082" s="163"/>
      <c r="H2082" s="163"/>
    </row>
    <row r="2083" spans="4:8">
      <c r="D2083" s="162"/>
      <c r="E2083" s="163"/>
      <c r="F2083" s="163"/>
      <c r="G2083" s="163"/>
      <c r="H2083" s="163"/>
    </row>
    <row r="2084" spans="4:8">
      <c r="D2084" s="162"/>
      <c r="E2084" s="163"/>
      <c r="F2084" s="163"/>
      <c r="G2084" s="163"/>
      <c r="H2084" s="163"/>
    </row>
    <row r="2085" spans="4:8">
      <c r="D2085" s="162"/>
      <c r="E2085" s="163"/>
      <c r="F2085" s="163"/>
      <c r="G2085" s="163"/>
      <c r="H2085" s="163"/>
    </row>
    <row r="2086" spans="4:8">
      <c r="D2086" s="162"/>
      <c r="E2086" s="163"/>
      <c r="F2086" s="163"/>
      <c r="G2086" s="163"/>
      <c r="H2086" s="163"/>
    </row>
    <row r="2087" spans="4:8">
      <c r="D2087" s="162"/>
      <c r="E2087" s="163"/>
      <c r="F2087" s="163"/>
      <c r="G2087" s="163"/>
      <c r="H2087" s="163"/>
    </row>
    <row r="2088" spans="4:8">
      <c r="D2088" s="162"/>
      <c r="E2088" s="163"/>
      <c r="F2088" s="163"/>
      <c r="G2088" s="163"/>
      <c r="H2088" s="163"/>
    </row>
    <row r="2089" spans="4:8">
      <c r="D2089" s="162"/>
      <c r="E2089" s="163"/>
      <c r="F2089" s="163"/>
      <c r="G2089" s="163"/>
      <c r="H2089" s="163"/>
    </row>
    <row r="2090" spans="4:8">
      <c r="D2090" s="162"/>
      <c r="E2090" s="163"/>
      <c r="F2090" s="163"/>
      <c r="G2090" s="163"/>
      <c r="H2090" s="163"/>
    </row>
    <row r="2091" spans="4:8">
      <c r="D2091" s="162"/>
      <c r="E2091" s="163"/>
      <c r="F2091" s="163"/>
      <c r="G2091" s="163"/>
      <c r="H2091" s="163"/>
    </row>
    <row r="2092" spans="4:8">
      <c r="D2092" s="162"/>
      <c r="E2092" s="163"/>
      <c r="F2092" s="163"/>
      <c r="G2092" s="163"/>
      <c r="H2092" s="163"/>
    </row>
    <row r="2093" spans="4:8">
      <c r="D2093" s="162"/>
      <c r="E2093" s="163"/>
      <c r="F2093" s="163"/>
      <c r="G2093" s="163"/>
      <c r="H2093" s="163"/>
    </row>
    <row r="2094" spans="4:8">
      <c r="D2094" s="162"/>
      <c r="E2094" s="163"/>
      <c r="F2094" s="163"/>
      <c r="G2094" s="163"/>
      <c r="H2094" s="163"/>
    </row>
    <row r="2095" spans="4:8">
      <c r="D2095" s="162"/>
      <c r="E2095" s="163"/>
      <c r="F2095" s="163"/>
      <c r="G2095" s="163"/>
      <c r="H2095" s="163"/>
    </row>
    <row r="2096" spans="4:8">
      <c r="D2096" s="162"/>
      <c r="E2096" s="163"/>
      <c r="F2096" s="163"/>
      <c r="G2096" s="163"/>
      <c r="H2096" s="163"/>
    </row>
    <row r="2097" spans="4:8">
      <c r="D2097" s="162"/>
      <c r="E2097" s="163"/>
      <c r="F2097" s="163"/>
      <c r="G2097" s="163"/>
      <c r="H2097" s="163"/>
    </row>
    <row r="2098" spans="4:8">
      <c r="D2098" s="162"/>
      <c r="E2098" s="163"/>
      <c r="F2098" s="163"/>
      <c r="G2098" s="163"/>
      <c r="H2098" s="163"/>
    </row>
    <row r="2099" spans="4:8">
      <c r="D2099" s="162"/>
      <c r="E2099" s="163"/>
      <c r="F2099" s="163"/>
      <c r="G2099" s="163"/>
      <c r="H2099" s="163"/>
    </row>
    <row r="2100" spans="4:8">
      <c r="D2100" s="162"/>
      <c r="E2100" s="163"/>
      <c r="F2100" s="163"/>
      <c r="G2100" s="163"/>
      <c r="H2100" s="163"/>
    </row>
    <row r="2101" spans="4:8">
      <c r="D2101" s="162"/>
      <c r="E2101" s="163"/>
      <c r="F2101" s="163"/>
      <c r="G2101" s="163"/>
      <c r="H2101" s="163"/>
    </row>
    <row r="2102" spans="4:8">
      <c r="D2102" s="162"/>
      <c r="E2102" s="163"/>
      <c r="F2102" s="163"/>
      <c r="G2102" s="163"/>
      <c r="H2102" s="163"/>
    </row>
    <row r="2103" spans="4:8">
      <c r="D2103" s="162"/>
      <c r="E2103" s="163"/>
      <c r="F2103" s="163"/>
      <c r="G2103" s="163"/>
      <c r="H2103" s="163"/>
    </row>
    <row r="2104" spans="4:8">
      <c r="D2104" s="162"/>
      <c r="E2104" s="163"/>
      <c r="F2104" s="163"/>
      <c r="G2104" s="163"/>
      <c r="H2104" s="163"/>
    </row>
    <row r="2105" spans="4:8">
      <c r="D2105" s="162"/>
      <c r="E2105" s="163"/>
      <c r="F2105" s="163"/>
      <c r="G2105" s="163"/>
      <c r="H2105" s="163"/>
    </row>
    <row r="2106" spans="4:8">
      <c r="D2106" s="162"/>
      <c r="E2106" s="163"/>
      <c r="F2106" s="163"/>
      <c r="G2106" s="163"/>
      <c r="H2106" s="163"/>
    </row>
    <row r="2107" spans="4:8">
      <c r="D2107" s="162"/>
      <c r="E2107" s="163"/>
      <c r="F2107" s="163"/>
      <c r="G2107" s="163"/>
      <c r="H2107" s="163"/>
    </row>
    <row r="2108" spans="4:8">
      <c r="D2108" s="162"/>
      <c r="E2108" s="163"/>
      <c r="F2108" s="163"/>
      <c r="G2108" s="163"/>
      <c r="H2108" s="163"/>
    </row>
    <row r="2109" spans="4:8">
      <c r="D2109" s="162"/>
      <c r="E2109" s="163"/>
      <c r="F2109" s="163"/>
      <c r="G2109" s="163"/>
      <c r="H2109" s="163"/>
    </row>
    <row r="2110" spans="4:8">
      <c r="D2110" s="162"/>
      <c r="E2110" s="163"/>
      <c r="F2110" s="163"/>
      <c r="G2110" s="163"/>
      <c r="H2110" s="163"/>
    </row>
    <row r="2111" spans="4:8">
      <c r="D2111" s="162"/>
      <c r="E2111" s="163"/>
      <c r="F2111" s="163"/>
      <c r="G2111" s="163"/>
      <c r="H2111" s="163"/>
    </row>
    <row r="2112" spans="4:8">
      <c r="D2112" s="162"/>
      <c r="E2112" s="163"/>
      <c r="F2112" s="163"/>
      <c r="G2112" s="163"/>
      <c r="H2112" s="163"/>
    </row>
    <row r="2113" spans="4:8">
      <c r="D2113" s="162"/>
      <c r="E2113" s="163"/>
      <c r="F2113" s="163"/>
      <c r="G2113" s="163"/>
      <c r="H2113" s="163"/>
    </row>
    <row r="2114" spans="4:8">
      <c r="D2114" s="162"/>
      <c r="E2114" s="163"/>
      <c r="F2114" s="163"/>
      <c r="G2114" s="163"/>
      <c r="H2114" s="163"/>
    </row>
    <row r="2115" spans="4:8">
      <c r="D2115" s="162"/>
      <c r="E2115" s="163"/>
      <c r="F2115" s="163"/>
      <c r="G2115" s="163"/>
      <c r="H2115" s="163"/>
    </row>
    <row r="2116" spans="4:8">
      <c r="D2116" s="162"/>
      <c r="E2116" s="163"/>
      <c r="F2116" s="163"/>
      <c r="G2116" s="163"/>
      <c r="H2116" s="163"/>
    </row>
    <row r="2117" spans="4:8">
      <c r="D2117" s="162"/>
      <c r="E2117" s="163"/>
      <c r="F2117" s="163"/>
      <c r="G2117" s="163"/>
      <c r="H2117" s="163"/>
    </row>
    <row r="2118" spans="4:8">
      <c r="D2118" s="162"/>
      <c r="E2118" s="163"/>
      <c r="F2118" s="163"/>
      <c r="G2118" s="163"/>
      <c r="H2118" s="163"/>
    </row>
    <row r="2119" spans="4:8">
      <c r="D2119" s="162"/>
      <c r="E2119" s="163"/>
      <c r="F2119" s="163"/>
      <c r="G2119" s="163"/>
      <c r="H2119" s="163"/>
    </row>
    <row r="2120" spans="4:8">
      <c r="D2120" s="162"/>
      <c r="E2120" s="163"/>
      <c r="F2120" s="163"/>
      <c r="G2120" s="163"/>
      <c r="H2120" s="163"/>
    </row>
    <row r="2121" spans="4:8">
      <c r="D2121" s="162"/>
      <c r="E2121" s="163"/>
      <c r="F2121" s="163"/>
      <c r="G2121" s="163"/>
      <c r="H2121" s="163"/>
    </row>
    <row r="2122" spans="4:8">
      <c r="D2122" s="162"/>
      <c r="E2122" s="163"/>
      <c r="F2122" s="163"/>
      <c r="G2122" s="163"/>
      <c r="H2122" s="163"/>
    </row>
    <row r="2123" spans="4:8">
      <c r="D2123" s="162"/>
      <c r="E2123" s="163"/>
      <c r="F2123" s="163"/>
      <c r="G2123" s="163"/>
      <c r="H2123" s="163"/>
    </row>
    <row r="2124" spans="4:8">
      <c r="D2124" s="162"/>
      <c r="E2124" s="163"/>
      <c r="F2124" s="163"/>
      <c r="G2124" s="163"/>
      <c r="H2124" s="163"/>
    </row>
    <row r="2125" spans="4:8">
      <c r="D2125" s="162"/>
      <c r="E2125" s="163"/>
      <c r="F2125" s="163"/>
      <c r="G2125" s="163"/>
      <c r="H2125" s="163"/>
    </row>
    <row r="2126" spans="4:8">
      <c r="D2126" s="162"/>
      <c r="E2126" s="163"/>
      <c r="F2126" s="163"/>
      <c r="G2126" s="163"/>
      <c r="H2126" s="163"/>
    </row>
    <row r="2127" spans="4:8">
      <c r="D2127" s="162"/>
      <c r="E2127" s="163"/>
      <c r="F2127" s="163"/>
      <c r="G2127" s="163"/>
      <c r="H2127" s="163"/>
    </row>
    <row r="2128" spans="4:8">
      <c r="D2128" s="162"/>
      <c r="E2128" s="163"/>
      <c r="F2128" s="163"/>
      <c r="G2128" s="163"/>
      <c r="H2128" s="163"/>
    </row>
    <row r="2129" spans="4:8">
      <c r="D2129" s="162"/>
      <c r="E2129" s="163"/>
      <c r="F2129" s="163"/>
      <c r="G2129" s="163"/>
      <c r="H2129" s="163"/>
    </row>
    <row r="2130" spans="4:8">
      <c r="D2130" s="162"/>
      <c r="E2130" s="163"/>
      <c r="F2130" s="163"/>
      <c r="G2130" s="163"/>
      <c r="H2130" s="163"/>
    </row>
    <row r="2131" spans="4:8">
      <c r="D2131" s="162"/>
      <c r="E2131" s="163"/>
      <c r="F2131" s="163"/>
      <c r="G2131" s="163"/>
      <c r="H2131" s="163"/>
    </row>
    <row r="2132" spans="4:8">
      <c r="D2132" s="162"/>
      <c r="E2132" s="163"/>
      <c r="F2132" s="163"/>
      <c r="G2132" s="163"/>
      <c r="H2132" s="163"/>
    </row>
    <row r="2133" spans="4:8">
      <c r="D2133" s="162"/>
      <c r="E2133" s="163"/>
      <c r="F2133" s="163"/>
      <c r="G2133" s="163"/>
      <c r="H2133" s="163"/>
    </row>
    <row r="2134" spans="4:8">
      <c r="D2134" s="162"/>
      <c r="E2134" s="163"/>
      <c r="F2134" s="163"/>
      <c r="G2134" s="163"/>
      <c r="H2134" s="163"/>
    </row>
    <row r="2135" spans="4:8">
      <c r="D2135" s="162"/>
      <c r="E2135" s="163"/>
      <c r="F2135" s="163"/>
      <c r="G2135" s="163"/>
      <c r="H2135" s="163"/>
    </row>
    <row r="2136" spans="4:8">
      <c r="D2136" s="162"/>
      <c r="E2136" s="163"/>
      <c r="F2136" s="163"/>
      <c r="G2136" s="163"/>
      <c r="H2136" s="163"/>
    </row>
    <row r="2137" spans="4:8">
      <c r="D2137" s="162"/>
      <c r="E2137" s="163"/>
      <c r="F2137" s="163"/>
      <c r="G2137" s="163"/>
      <c r="H2137" s="163"/>
    </row>
    <row r="2138" spans="4:8">
      <c r="D2138" s="162"/>
      <c r="E2138" s="163"/>
      <c r="F2138" s="163"/>
      <c r="G2138" s="163"/>
      <c r="H2138" s="163"/>
    </row>
    <row r="2139" spans="4:8">
      <c r="D2139" s="162"/>
      <c r="E2139" s="163"/>
      <c r="F2139" s="163"/>
      <c r="G2139" s="163"/>
      <c r="H2139" s="163"/>
    </row>
    <row r="2140" spans="4:8">
      <c r="D2140" s="162"/>
      <c r="E2140" s="163"/>
      <c r="F2140" s="163"/>
      <c r="G2140" s="163"/>
      <c r="H2140" s="163"/>
    </row>
    <row r="2141" spans="4:8">
      <c r="D2141" s="162"/>
      <c r="E2141" s="163"/>
      <c r="F2141" s="163"/>
      <c r="G2141" s="163"/>
      <c r="H2141" s="163"/>
    </row>
    <row r="2142" spans="4:8">
      <c r="D2142" s="162"/>
      <c r="E2142" s="163"/>
      <c r="F2142" s="163"/>
      <c r="G2142" s="163"/>
      <c r="H2142" s="163"/>
    </row>
    <row r="2143" spans="4:8">
      <c r="D2143" s="162"/>
      <c r="E2143" s="163"/>
      <c r="F2143" s="163"/>
      <c r="G2143" s="163"/>
      <c r="H2143" s="163"/>
    </row>
    <row r="2144" spans="4:8">
      <c r="D2144" s="162"/>
      <c r="E2144" s="163"/>
      <c r="F2144" s="163"/>
      <c r="G2144" s="163"/>
      <c r="H2144" s="163"/>
    </row>
    <row r="2145" spans="4:8">
      <c r="D2145" s="162"/>
      <c r="E2145" s="163"/>
      <c r="F2145" s="163"/>
      <c r="G2145" s="163"/>
      <c r="H2145" s="163"/>
    </row>
    <row r="2146" spans="4:8">
      <c r="D2146" s="162"/>
      <c r="E2146" s="163"/>
      <c r="F2146" s="163"/>
      <c r="G2146" s="163"/>
      <c r="H2146" s="163"/>
    </row>
    <row r="2147" spans="4:8">
      <c r="D2147" s="162"/>
      <c r="E2147" s="163"/>
      <c r="F2147" s="163"/>
      <c r="G2147" s="163"/>
      <c r="H2147" s="163"/>
    </row>
    <row r="2148" spans="4:8">
      <c r="D2148" s="162"/>
      <c r="E2148" s="163"/>
      <c r="F2148" s="163"/>
      <c r="G2148" s="163"/>
      <c r="H2148" s="163"/>
    </row>
    <row r="2149" spans="4:8">
      <c r="D2149" s="162"/>
      <c r="E2149" s="163"/>
      <c r="F2149" s="163"/>
      <c r="G2149" s="163"/>
      <c r="H2149" s="163"/>
    </row>
    <row r="2150" spans="4:8">
      <c r="D2150" s="162"/>
      <c r="E2150" s="163"/>
      <c r="F2150" s="163"/>
      <c r="G2150" s="163"/>
      <c r="H2150" s="163"/>
    </row>
    <row r="2151" spans="4:8">
      <c r="D2151" s="162"/>
      <c r="E2151" s="163"/>
      <c r="F2151" s="163"/>
      <c r="G2151" s="163"/>
      <c r="H2151" s="163"/>
    </row>
    <row r="2152" spans="4:8">
      <c r="D2152" s="162"/>
      <c r="E2152" s="163"/>
      <c r="F2152" s="163"/>
      <c r="G2152" s="163"/>
      <c r="H2152" s="163"/>
    </row>
    <row r="2153" spans="4:8">
      <c r="D2153" s="162"/>
      <c r="E2153" s="163"/>
      <c r="F2153" s="163"/>
      <c r="G2153" s="163"/>
      <c r="H2153" s="163"/>
    </row>
    <row r="2154" spans="4:8">
      <c r="D2154" s="162"/>
      <c r="E2154" s="163"/>
      <c r="F2154" s="163"/>
      <c r="G2154" s="163"/>
      <c r="H2154" s="163"/>
    </row>
    <row r="2155" spans="4:8">
      <c r="D2155" s="162"/>
      <c r="E2155" s="163"/>
      <c r="F2155" s="163"/>
      <c r="G2155" s="163"/>
      <c r="H2155" s="163"/>
    </row>
    <row r="2156" spans="4:8">
      <c r="D2156" s="162"/>
      <c r="E2156" s="163"/>
      <c r="F2156" s="163"/>
      <c r="G2156" s="163"/>
      <c r="H2156" s="163"/>
    </row>
    <row r="2157" spans="4:8">
      <c r="D2157" s="162"/>
      <c r="E2157" s="163"/>
      <c r="F2157" s="163"/>
      <c r="G2157" s="163"/>
      <c r="H2157" s="163"/>
    </row>
    <row r="2158" spans="4:8">
      <c r="D2158" s="162"/>
      <c r="E2158" s="163"/>
      <c r="F2158" s="163"/>
      <c r="G2158" s="163"/>
      <c r="H2158" s="163"/>
    </row>
    <row r="2159" spans="4:8">
      <c r="D2159" s="162"/>
      <c r="E2159" s="163"/>
      <c r="F2159" s="163"/>
      <c r="G2159" s="163"/>
      <c r="H2159" s="163"/>
    </row>
    <row r="2160" spans="4:8">
      <c r="D2160" s="162"/>
      <c r="E2160" s="163"/>
      <c r="F2160" s="163"/>
      <c r="G2160" s="163"/>
      <c r="H2160" s="163"/>
    </row>
    <row r="2161" spans="4:8">
      <c r="D2161" s="162"/>
      <c r="E2161" s="163"/>
      <c r="F2161" s="163"/>
      <c r="G2161" s="163"/>
      <c r="H2161" s="163"/>
    </row>
    <row r="2162" spans="4:8">
      <c r="D2162" s="162"/>
      <c r="E2162" s="163"/>
      <c r="F2162" s="163"/>
      <c r="G2162" s="163"/>
      <c r="H2162" s="163"/>
    </row>
    <row r="2163" spans="4:8">
      <c r="D2163" s="162"/>
      <c r="E2163" s="163"/>
      <c r="F2163" s="163"/>
      <c r="G2163" s="163"/>
      <c r="H2163" s="163"/>
    </row>
    <row r="2164" spans="4:8">
      <c r="D2164" s="162"/>
      <c r="E2164" s="163"/>
      <c r="F2164" s="163"/>
      <c r="G2164" s="163"/>
      <c r="H2164" s="163"/>
    </row>
    <row r="2165" spans="4:8">
      <c r="D2165" s="162"/>
      <c r="E2165" s="163"/>
      <c r="F2165" s="163"/>
      <c r="G2165" s="163"/>
      <c r="H2165" s="163"/>
    </row>
    <row r="2166" spans="4:8">
      <c r="D2166" s="162"/>
      <c r="E2166" s="163"/>
      <c r="F2166" s="163"/>
      <c r="G2166" s="163"/>
      <c r="H2166" s="163"/>
    </row>
    <row r="2167" spans="4:8">
      <c r="D2167" s="162"/>
      <c r="E2167" s="163"/>
      <c r="F2167" s="163"/>
      <c r="G2167" s="163"/>
      <c r="H2167" s="163"/>
    </row>
    <row r="2168" spans="4:8">
      <c r="D2168" s="162"/>
      <c r="E2168" s="163"/>
      <c r="F2168" s="163"/>
      <c r="G2168" s="163"/>
      <c r="H2168" s="163"/>
    </row>
    <row r="2169" spans="4:8">
      <c r="D2169" s="162"/>
      <c r="E2169" s="163"/>
      <c r="F2169" s="163"/>
      <c r="G2169" s="163"/>
      <c r="H2169" s="163"/>
    </row>
    <row r="2170" spans="4:8">
      <c r="D2170" s="162"/>
      <c r="E2170" s="163"/>
      <c r="F2170" s="163"/>
      <c r="G2170" s="163"/>
      <c r="H2170" s="163"/>
    </row>
    <row r="2171" spans="4:8">
      <c r="D2171" s="162"/>
      <c r="E2171" s="163"/>
      <c r="F2171" s="163"/>
      <c r="G2171" s="163"/>
      <c r="H2171" s="163"/>
    </row>
    <row r="2172" spans="4:8">
      <c r="D2172" s="162"/>
      <c r="E2172" s="163"/>
      <c r="F2172" s="163"/>
      <c r="G2172" s="163"/>
      <c r="H2172" s="163"/>
    </row>
    <row r="2173" spans="4:8">
      <c r="D2173" s="162"/>
      <c r="E2173" s="163"/>
      <c r="F2173" s="163"/>
      <c r="G2173" s="163"/>
      <c r="H2173" s="163"/>
    </row>
    <row r="2174" spans="4:8">
      <c r="D2174" s="162"/>
      <c r="E2174" s="163"/>
      <c r="F2174" s="163"/>
      <c r="G2174" s="163"/>
      <c r="H2174" s="163"/>
    </row>
    <row r="2175" spans="4:8">
      <c r="D2175" s="162"/>
      <c r="E2175" s="163"/>
      <c r="F2175" s="163"/>
      <c r="G2175" s="163"/>
      <c r="H2175" s="163"/>
    </row>
    <row r="2176" spans="4:8">
      <c r="D2176" s="162"/>
      <c r="E2176" s="163"/>
      <c r="F2176" s="163"/>
      <c r="G2176" s="163"/>
      <c r="H2176" s="163"/>
    </row>
    <row r="2177" spans="4:8">
      <c r="D2177" s="162"/>
      <c r="E2177" s="163"/>
      <c r="F2177" s="163"/>
      <c r="G2177" s="163"/>
      <c r="H2177" s="163"/>
    </row>
    <row r="2178" spans="4:8">
      <c r="D2178" s="162"/>
      <c r="E2178" s="163"/>
      <c r="F2178" s="163"/>
      <c r="G2178" s="163"/>
      <c r="H2178" s="163"/>
    </row>
    <row r="2179" spans="4:8">
      <c r="D2179" s="162"/>
      <c r="E2179" s="163"/>
      <c r="F2179" s="163"/>
      <c r="G2179" s="163"/>
      <c r="H2179" s="163"/>
    </row>
    <row r="2180" spans="4:8">
      <c r="D2180" s="162"/>
      <c r="E2180" s="163"/>
      <c r="F2180" s="163"/>
      <c r="G2180" s="163"/>
      <c r="H2180" s="163"/>
    </row>
    <row r="2181" spans="4:8">
      <c r="D2181" s="162"/>
      <c r="E2181" s="163"/>
      <c r="F2181" s="163"/>
      <c r="G2181" s="163"/>
      <c r="H2181" s="163"/>
    </row>
    <row r="2182" spans="4:8">
      <c r="D2182" s="162"/>
      <c r="E2182" s="163"/>
      <c r="F2182" s="163"/>
      <c r="G2182" s="163"/>
      <c r="H2182" s="163"/>
    </row>
    <row r="2183" spans="4:8">
      <c r="D2183" s="162"/>
      <c r="E2183" s="163"/>
      <c r="F2183" s="163"/>
      <c r="G2183" s="163"/>
      <c r="H2183" s="163"/>
    </row>
    <row r="2184" spans="4:8">
      <c r="D2184" s="162"/>
      <c r="E2184" s="163"/>
      <c r="F2184" s="163"/>
      <c r="G2184" s="163"/>
      <c r="H2184" s="163"/>
    </row>
    <row r="2185" spans="4:8">
      <c r="D2185" s="162"/>
      <c r="E2185" s="163"/>
      <c r="F2185" s="163"/>
      <c r="G2185" s="163"/>
      <c r="H2185" s="163"/>
    </row>
    <row r="2186" spans="4:8">
      <c r="D2186" s="162"/>
      <c r="E2186" s="163"/>
      <c r="F2186" s="163"/>
      <c r="G2186" s="163"/>
      <c r="H2186" s="163"/>
    </row>
    <row r="2187" spans="4:8">
      <c r="D2187" s="162"/>
      <c r="E2187" s="163"/>
      <c r="F2187" s="163"/>
      <c r="G2187" s="163"/>
      <c r="H2187" s="163"/>
    </row>
    <row r="2188" spans="4:8">
      <c r="D2188" s="162"/>
      <c r="E2188" s="163"/>
      <c r="F2188" s="163"/>
      <c r="G2188" s="163"/>
      <c r="H2188" s="163"/>
    </row>
    <row r="2189" spans="4:8">
      <c r="D2189" s="162"/>
      <c r="E2189" s="163"/>
      <c r="F2189" s="163"/>
      <c r="G2189" s="163"/>
      <c r="H2189" s="163"/>
    </row>
    <row r="2190" spans="4:8">
      <c r="D2190" s="162"/>
      <c r="E2190" s="163"/>
      <c r="F2190" s="163"/>
      <c r="G2190" s="163"/>
      <c r="H2190" s="163"/>
    </row>
    <row r="2191" spans="4:8">
      <c r="D2191" s="162"/>
      <c r="E2191" s="163"/>
      <c r="F2191" s="163"/>
      <c r="G2191" s="163"/>
      <c r="H2191" s="163"/>
    </row>
    <row r="2192" spans="4:8">
      <c r="D2192" s="162"/>
      <c r="E2192" s="163"/>
      <c r="F2192" s="163"/>
      <c r="G2192" s="163"/>
      <c r="H2192" s="163"/>
    </row>
    <row r="2193" spans="4:8">
      <c r="D2193" s="162"/>
      <c r="E2193" s="163"/>
      <c r="F2193" s="163"/>
      <c r="G2193" s="163"/>
      <c r="H2193" s="163"/>
    </row>
    <row r="2194" spans="4:8">
      <c r="D2194" s="162"/>
      <c r="E2194" s="163"/>
      <c r="F2194" s="163"/>
      <c r="G2194" s="163"/>
      <c r="H2194" s="163"/>
    </row>
    <row r="2195" spans="4:8">
      <c r="D2195" s="162"/>
      <c r="E2195" s="163"/>
      <c r="F2195" s="163"/>
      <c r="G2195" s="163"/>
      <c r="H2195" s="163"/>
    </row>
    <row r="2196" spans="4:8">
      <c r="D2196" s="162"/>
      <c r="E2196" s="163"/>
      <c r="F2196" s="163"/>
      <c r="G2196" s="163"/>
      <c r="H2196" s="163"/>
    </row>
    <row r="2197" spans="4:8">
      <c r="D2197" s="162"/>
      <c r="E2197" s="163"/>
      <c r="F2197" s="163"/>
      <c r="G2197" s="163"/>
      <c r="H2197" s="163"/>
    </row>
    <row r="2198" spans="4:8">
      <c r="D2198" s="162"/>
      <c r="E2198" s="163"/>
      <c r="F2198" s="163"/>
      <c r="G2198" s="163"/>
      <c r="H2198" s="163"/>
    </row>
    <row r="2199" spans="4:8">
      <c r="D2199" s="162"/>
      <c r="E2199" s="163"/>
      <c r="F2199" s="163"/>
      <c r="G2199" s="163"/>
      <c r="H2199" s="163"/>
    </row>
    <row r="2200" spans="4:8">
      <c r="D2200" s="162"/>
      <c r="E2200" s="163"/>
      <c r="F2200" s="163"/>
      <c r="G2200" s="163"/>
      <c r="H2200" s="163"/>
    </row>
    <row r="2201" spans="4:8">
      <c r="D2201" s="162"/>
      <c r="E2201" s="163"/>
      <c r="F2201" s="163"/>
      <c r="G2201" s="163"/>
      <c r="H2201" s="163"/>
    </row>
    <row r="2202" spans="4:8">
      <c r="D2202" s="162"/>
      <c r="E2202" s="163"/>
      <c r="F2202" s="163"/>
      <c r="G2202" s="163"/>
      <c r="H2202" s="163"/>
    </row>
    <row r="2203" spans="4:8">
      <c r="D2203" s="162"/>
      <c r="E2203" s="163"/>
      <c r="F2203" s="163"/>
      <c r="G2203" s="163"/>
      <c r="H2203" s="163"/>
    </row>
    <row r="2204" spans="4:8">
      <c r="D2204" s="162"/>
      <c r="E2204" s="163"/>
      <c r="F2204" s="163"/>
      <c r="G2204" s="163"/>
      <c r="H2204" s="163"/>
    </row>
    <row r="2205" spans="4:8">
      <c r="D2205" s="162"/>
      <c r="E2205" s="163"/>
      <c r="F2205" s="163"/>
      <c r="G2205" s="163"/>
      <c r="H2205" s="163"/>
    </row>
    <row r="2206" spans="4:8">
      <c r="D2206" s="162"/>
      <c r="E2206" s="163"/>
      <c r="F2206" s="163"/>
      <c r="G2206" s="163"/>
      <c r="H2206" s="163"/>
    </row>
    <row r="2207" spans="4:8">
      <c r="D2207" s="162"/>
      <c r="E2207" s="163"/>
      <c r="F2207" s="163"/>
      <c r="G2207" s="163"/>
      <c r="H2207" s="163"/>
    </row>
    <row r="2208" spans="4:8">
      <c r="D2208" s="162"/>
      <c r="E2208" s="163"/>
      <c r="F2208" s="163"/>
      <c r="G2208" s="163"/>
      <c r="H2208" s="163"/>
    </row>
    <row r="2209" spans="4:8">
      <c r="D2209" s="162"/>
      <c r="E2209" s="163"/>
      <c r="F2209" s="163"/>
      <c r="G2209" s="163"/>
      <c r="H2209" s="163"/>
    </row>
    <row r="2210" spans="4:8">
      <c r="D2210" s="162"/>
      <c r="E2210" s="163"/>
      <c r="F2210" s="163"/>
      <c r="G2210" s="163"/>
      <c r="H2210" s="163"/>
    </row>
    <row r="2211" spans="4:8">
      <c r="D2211" s="162"/>
      <c r="E2211" s="163"/>
      <c r="F2211" s="163"/>
      <c r="G2211" s="163"/>
      <c r="H2211" s="163"/>
    </row>
    <row r="2212" spans="4:8">
      <c r="D2212" s="162"/>
      <c r="E2212" s="163"/>
      <c r="F2212" s="163"/>
      <c r="G2212" s="163"/>
      <c r="H2212" s="163"/>
    </row>
    <row r="2213" spans="4:8">
      <c r="D2213" s="162"/>
      <c r="E2213" s="163"/>
      <c r="F2213" s="163"/>
      <c r="G2213" s="163"/>
      <c r="H2213" s="163"/>
    </row>
    <row r="2214" spans="4:8">
      <c r="D2214" s="162"/>
      <c r="E2214" s="163"/>
      <c r="F2214" s="163"/>
      <c r="G2214" s="163"/>
      <c r="H2214" s="163"/>
    </row>
    <row r="2215" spans="4:8">
      <c r="D2215" s="162"/>
      <c r="E2215" s="163"/>
      <c r="F2215" s="163"/>
      <c r="G2215" s="163"/>
      <c r="H2215" s="163"/>
    </row>
    <row r="2216" spans="4:8">
      <c r="D2216" s="162"/>
      <c r="E2216" s="163"/>
      <c r="F2216" s="163"/>
      <c r="G2216" s="163"/>
      <c r="H2216" s="163"/>
    </row>
    <row r="2217" spans="4:8">
      <c r="D2217" s="162"/>
      <c r="E2217" s="163"/>
      <c r="F2217" s="163"/>
      <c r="G2217" s="163"/>
      <c r="H2217" s="163"/>
    </row>
    <row r="2218" spans="4:8">
      <c r="D2218" s="162"/>
      <c r="E2218" s="163"/>
      <c r="F2218" s="163"/>
      <c r="G2218" s="163"/>
      <c r="H2218" s="163"/>
    </row>
    <row r="2219" spans="4:8">
      <c r="D2219" s="162"/>
      <c r="E2219" s="163"/>
      <c r="F2219" s="163"/>
      <c r="G2219" s="163"/>
      <c r="H2219" s="163"/>
    </row>
    <row r="2220" spans="4:8">
      <c r="D2220" s="162"/>
      <c r="E2220" s="163"/>
      <c r="F2220" s="163"/>
      <c r="G2220" s="163"/>
      <c r="H2220" s="163"/>
    </row>
    <row r="2221" spans="4:8">
      <c r="D2221" s="162"/>
      <c r="E2221" s="163"/>
      <c r="F2221" s="163"/>
      <c r="G2221" s="163"/>
      <c r="H2221" s="163"/>
    </row>
    <row r="2222" spans="4:8">
      <c r="D2222" s="162"/>
      <c r="E2222" s="163"/>
      <c r="F2222" s="163"/>
      <c r="G2222" s="163"/>
      <c r="H2222" s="163"/>
    </row>
    <row r="2223" spans="4:8">
      <c r="D2223" s="162"/>
      <c r="E2223" s="163"/>
      <c r="F2223" s="163"/>
      <c r="G2223" s="163"/>
      <c r="H2223" s="163"/>
    </row>
    <row r="2224" spans="4:8">
      <c r="D2224" s="162"/>
      <c r="E2224" s="163"/>
      <c r="F2224" s="163"/>
      <c r="G2224" s="163"/>
      <c r="H2224" s="163"/>
    </row>
    <row r="2225" spans="4:8">
      <c r="D2225" s="162"/>
      <c r="E2225" s="163"/>
      <c r="F2225" s="163"/>
      <c r="G2225" s="163"/>
      <c r="H2225" s="163"/>
    </row>
    <row r="2226" spans="4:8">
      <c r="D2226" s="162"/>
      <c r="E2226" s="163"/>
      <c r="F2226" s="163"/>
      <c r="G2226" s="163"/>
      <c r="H2226" s="163"/>
    </row>
    <row r="2227" spans="4:8">
      <c r="D2227" s="162"/>
      <c r="E2227" s="163"/>
      <c r="F2227" s="163"/>
      <c r="G2227" s="163"/>
      <c r="H2227" s="163"/>
    </row>
    <row r="2228" spans="4:8">
      <c r="D2228" s="162"/>
      <c r="E2228" s="163"/>
      <c r="F2228" s="163"/>
      <c r="G2228" s="163"/>
      <c r="H2228" s="163"/>
    </row>
    <row r="2229" spans="4:8">
      <c r="D2229" s="162"/>
      <c r="E2229" s="163"/>
      <c r="F2229" s="163"/>
      <c r="G2229" s="163"/>
      <c r="H2229" s="163"/>
    </row>
    <row r="2230" spans="4:8">
      <c r="D2230" s="162"/>
      <c r="E2230" s="163"/>
      <c r="F2230" s="163"/>
      <c r="G2230" s="163"/>
      <c r="H2230" s="163"/>
    </row>
    <row r="2231" spans="4:8">
      <c r="D2231" s="162"/>
      <c r="E2231" s="163"/>
      <c r="F2231" s="163"/>
      <c r="G2231" s="163"/>
      <c r="H2231" s="163"/>
    </row>
    <row r="2232" spans="4:8">
      <c r="D2232" s="162"/>
      <c r="E2232" s="163"/>
      <c r="F2232" s="163"/>
      <c r="G2232" s="163"/>
      <c r="H2232" s="163"/>
    </row>
    <row r="2233" spans="4:8">
      <c r="D2233" s="162"/>
      <c r="E2233" s="163"/>
      <c r="F2233" s="163"/>
      <c r="G2233" s="163"/>
      <c r="H2233" s="163"/>
    </row>
    <row r="2234" spans="4:8">
      <c r="D2234" s="162"/>
      <c r="E2234" s="163"/>
      <c r="F2234" s="163"/>
      <c r="G2234" s="163"/>
      <c r="H2234" s="163"/>
    </row>
    <row r="2235" spans="4:8">
      <c r="D2235" s="162"/>
      <c r="E2235" s="163"/>
      <c r="F2235" s="163"/>
      <c r="G2235" s="163"/>
      <c r="H2235" s="163"/>
    </row>
    <row r="2236" spans="4:8">
      <c r="D2236" s="162"/>
      <c r="E2236" s="163"/>
      <c r="F2236" s="163"/>
      <c r="G2236" s="163"/>
      <c r="H2236" s="163"/>
    </row>
    <row r="2237" spans="4:8">
      <c r="D2237" s="162"/>
      <c r="E2237" s="163"/>
      <c r="F2237" s="163"/>
      <c r="G2237" s="163"/>
      <c r="H2237" s="163"/>
    </row>
    <row r="2238" spans="4:8">
      <c r="D2238" s="162"/>
      <c r="E2238" s="163"/>
      <c r="F2238" s="163"/>
      <c r="G2238" s="163"/>
      <c r="H2238" s="163"/>
    </row>
    <row r="2239" spans="4:8">
      <c r="D2239" s="162"/>
      <c r="E2239" s="163"/>
      <c r="F2239" s="163"/>
      <c r="G2239" s="163"/>
      <c r="H2239" s="163"/>
    </row>
    <row r="2240" spans="4:8">
      <c r="D2240" s="162"/>
      <c r="E2240" s="163"/>
      <c r="F2240" s="163"/>
      <c r="G2240" s="163"/>
      <c r="H2240" s="163"/>
    </row>
    <row r="2241" spans="4:8">
      <c r="D2241" s="162"/>
      <c r="E2241" s="163"/>
      <c r="F2241" s="163"/>
      <c r="G2241" s="163"/>
      <c r="H2241" s="163"/>
    </row>
    <row r="2242" spans="4:8">
      <c r="D2242" s="162"/>
      <c r="E2242" s="163"/>
      <c r="F2242" s="163"/>
      <c r="G2242" s="163"/>
      <c r="H2242" s="163"/>
    </row>
    <row r="2243" spans="4:8">
      <c r="D2243" s="162"/>
      <c r="E2243" s="163"/>
      <c r="F2243" s="163"/>
      <c r="G2243" s="163"/>
      <c r="H2243" s="163"/>
    </row>
    <row r="2244" spans="4:8">
      <c r="D2244" s="162"/>
      <c r="E2244" s="163"/>
      <c r="F2244" s="163"/>
      <c r="G2244" s="163"/>
      <c r="H2244" s="163"/>
    </row>
    <row r="2245" spans="4:8">
      <c r="D2245" s="162"/>
      <c r="E2245" s="163"/>
      <c r="F2245" s="163"/>
      <c r="G2245" s="163"/>
      <c r="H2245" s="163"/>
    </row>
    <row r="2246" spans="4:8">
      <c r="D2246" s="162"/>
      <c r="E2246" s="163"/>
      <c r="F2246" s="163"/>
      <c r="G2246" s="163"/>
      <c r="H2246" s="163"/>
    </row>
    <row r="2247" spans="4:8">
      <c r="D2247" s="162"/>
      <c r="E2247" s="163"/>
      <c r="F2247" s="163"/>
      <c r="G2247" s="163"/>
      <c r="H2247" s="163"/>
    </row>
    <row r="2248" spans="4:8">
      <c r="D2248" s="162"/>
      <c r="E2248" s="163"/>
      <c r="F2248" s="163"/>
      <c r="G2248" s="163"/>
      <c r="H2248" s="163"/>
    </row>
    <row r="2249" spans="4:8">
      <c r="D2249" s="162"/>
      <c r="E2249" s="163"/>
      <c r="F2249" s="163"/>
      <c r="G2249" s="163"/>
      <c r="H2249" s="163"/>
    </row>
    <row r="2250" spans="4:8">
      <c r="D2250" s="162"/>
      <c r="E2250" s="163"/>
      <c r="F2250" s="163"/>
      <c r="G2250" s="163"/>
      <c r="H2250" s="163"/>
    </row>
    <row r="2251" spans="4:8">
      <c r="D2251" s="162"/>
      <c r="E2251" s="163"/>
      <c r="F2251" s="163"/>
      <c r="G2251" s="163"/>
      <c r="H2251" s="163"/>
    </row>
    <row r="2252" spans="4:8">
      <c r="D2252" s="162"/>
      <c r="E2252" s="163"/>
      <c r="F2252" s="163"/>
      <c r="G2252" s="163"/>
      <c r="H2252" s="163"/>
    </row>
    <row r="2253" spans="4:8">
      <c r="D2253" s="162"/>
      <c r="E2253" s="163"/>
      <c r="F2253" s="163"/>
      <c r="G2253" s="163"/>
      <c r="H2253" s="163"/>
    </row>
    <row r="2254" spans="4:8">
      <c r="D2254" s="162"/>
      <c r="E2254" s="163"/>
      <c r="F2254" s="163"/>
      <c r="G2254" s="163"/>
      <c r="H2254" s="163"/>
    </row>
    <row r="2255" spans="4:8">
      <c r="D2255" s="162"/>
      <c r="E2255" s="163"/>
      <c r="F2255" s="163"/>
      <c r="G2255" s="163"/>
      <c r="H2255" s="163"/>
    </row>
    <row r="2256" spans="4:8">
      <c r="D2256" s="162"/>
      <c r="E2256" s="163"/>
      <c r="F2256" s="163"/>
      <c r="G2256" s="163"/>
      <c r="H2256" s="163"/>
    </row>
    <row r="2257" spans="4:8">
      <c r="D2257" s="162"/>
      <c r="E2257" s="163"/>
      <c r="F2257" s="163"/>
      <c r="G2257" s="163"/>
      <c r="H2257" s="163"/>
    </row>
    <row r="2258" spans="4:8">
      <c r="D2258" s="162"/>
      <c r="E2258" s="163"/>
      <c r="F2258" s="163"/>
      <c r="G2258" s="163"/>
      <c r="H2258" s="163"/>
    </row>
    <row r="2259" spans="4:8">
      <c r="D2259" s="162"/>
      <c r="E2259" s="163"/>
      <c r="F2259" s="163"/>
      <c r="G2259" s="163"/>
      <c r="H2259" s="163"/>
    </row>
    <row r="2260" spans="4:8">
      <c r="D2260" s="162"/>
      <c r="E2260" s="163"/>
      <c r="F2260" s="163"/>
      <c r="G2260" s="163"/>
      <c r="H2260" s="163"/>
    </row>
    <row r="2261" spans="4:8">
      <c r="D2261" s="162"/>
      <c r="E2261" s="163"/>
      <c r="F2261" s="163"/>
      <c r="G2261" s="163"/>
      <c r="H2261" s="163"/>
    </row>
    <row r="2262" spans="4:8">
      <c r="D2262" s="162"/>
      <c r="E2262" s="163"/>
      <c r="F2262" s="163"/>
      <c r="G2262" s="163"/>
      <c r="H2262" s="163"/>
    </row>
    <row r="2263" spans="4:8">
      <c r="D2263" s="162"/>
      <c r="E2263" s="163"/>
      <c r="F2263" s="163"/>
      <c r="G2263" s="163"/>
      <c r="H2263" s="163"/>
    </row>
    <row r="2264" spans="4:8">
      <c r="D2264" s="162"/>
      <c r="E2264" s="163"/>
      <c r="F2264" s="163"/>
      <c r="G2264" s="163"/>
      <c r="H2264" s="163"/>
    </row>
    <row r="2265" spans="4:8">
      <c r="D2265" s="162"/>
      <c r="E2265" s="163"/>
      <c r="F2265" s="163"/>
      <c r="G2265" s="163"/>
      <c r="H2265" s="163"/>
    </row>
    <row r="2266" spans="4:8">
      <c r="D2266" s="162"/>
      <c r="E2266" s="163"/>
      <c r="F2266" s="163"/>
      <c r="G2266" s="163"/>
      <c r="H2266" s="163"/>
    </row>
    <row r="2267" spans="4:8">
      <c r="D2267" s="162"/>
      <c r="E2267" s="163"/>
      <c r="F2267" s="163"/>
      <c r="G2267" s="163"/>
      <c r="H2267" s="163"/>
    </row>
    <row r="2268" spans="4:8">
      <c r="D2268" s="162"/>
      <c r="E2268" s="163"/>
      <c r="F2268" s="163"/>
      <c r="G2268" s="163"/>
      <c r="H2268" s="163"/>
    </row>
    <row r="2269" spans="4:8">
      <c r="D2269" s="162"/>
      <c r="E2269" s="163"/>
      <c r="F2269" s="163"/>
      <c r="G2269" s="163"/>
      <c r="H2269" s="163"/>
    </row>
    <row r="2270" spans="4:8">
      <c r="D2270" s="162"/>
      <c r="E2270" s="163"/>
      <c r="F2270" s="163"/>
      <c r="G2270" s="163"/>
      <c r="H2270" s="163"/>
    </row>
    <row r="2271" spans="4:8">
      <c r="D2271" s="162"/>
      <c r="E2271" s="163"/>
      <c r="F2271" s="163"/>
      <c r="G2271" s="163"/>
      <c r="H2271" s="163"/>
    </row>
    <row r="2272" spans="4:8">
      <c r="D2272" s="162"/>
      <c r="E2272" s="163"/>
      <c r="F2272" s="163"/>
      <c r="G2272" s="163"/>
      <c r="H2272" s="163"/>
    </row>
    <row r="2273" spans="4:8">
      <c r="D2273" s="162"/>
      <c r="E2273" s="163"/>
      <c r="F2273" s="163"/>
      <c r="G2273" s="163"/>
      <c r="H2273" s="163"/>
    </row>
    <row r="2274" spans="4:8">
      <c r="D2274" s="162"/>
      <c r="E2274" s="163"/>
      <c r="F2274" s="163"/>
      <c r="G2274" s="163"/>
      <c r="H2274" s="163"/>
    </row>
    <row r="2275" spans="4:8">
      <c r="D2275" s="162"/>
      <c r="E2275" s="163"/>
      <c r="F2275" s="163"/>
      <c r="G2275" s="163"/>
      <c r="H2275" s="163"/>
    </row>
    <row r="2276" spans="4:8">
      <c r="D2276" s="162"/>
      <c r="E2276" s="163"/>
      <c r="F2276" s="163"/>
      <c r="G2276" s="163"/>
      <c r="H2276" s="163"/>
    </row>
    <row r="2277" spans="4:8">
      <c r="D2277" s="162"/>
      <c r="E2277" s="163"/>
      <c r="F2277" s="163"/>
      <c r="G2277" s="163"/>
      <c r="H2277" s="163"/>
    </row>
    <row r="2278" spans="4:8">
      <c r="D2278" s="162"/>
      <c r="E2278" s="163"/>
      <c r="F2278" s="163"/>
      <c r="G2278" s="163"/>
      <c r="H2278" s="163"/>
    </row>
    <row r="2279" spans="4:8">
      <c r="D2279" s="162"/>
      <c r="E2279" s="163"/>
      <c r="F2279" s="163"/>
      <c r="G2279" s="163"/>
      <c r="H2279" s="163"/>
    </row>
    <row r="2280" spans="4:8">
      <c r="D2280" s="162"/>
      <c r="E2280" s="163"/>
      <c r="F2280" s="163"/>
      <c r="G2280" s="163"/>
      <c r="H2280" s="163"/>
    </row>
    <row r="2281" spans="4:8">
      <c r="D2281" s="162"/>
      <c r="E2281" s="163"/>
      <c r="F2281" s="163"/>
      <c r="G2281" s="163"/>
      <c r="H2281" s="163"/>
    </row>
    <row r="2282" spans="4:8">
      <c r="D2282" s="162"/>
      <c r="E2282" s="163"/>
      <c r="F2282" s="163"/>
      <c r="G2282" s="163"/>
      <c r="H2282" s="163"/>
    </row>
    <row r="2283" spans="4:8">
      <c r="D2283" s="162"/>
      <c r="E2283" s="163"/>
      <c r="F2283" s="163"/>
      <c r="G2283" s="163"/>
      <c r="H2283" s="163"/>
    </row>
    <row r="2284" spans="4:8">
      <c r="D2284" s="162"/>
      <c r="E2284" s="163"/>
      <c r="F2284" s="163"/>
      <c r="G2284" s="163"/>
      <c r="H2284" s="163"/>
    </row>
    <row r="2285" spans="4:8">
      <c r="D2285" s="162"/>
      <c r="E2285" s="163"/>
      <c r="F2285" s="163"/>
      <c r="G2285" s="163"/>
      <c r="H2285" s="163"/>
    </row>
    <row r="2286" spans="4:8">
      <c r="D2286" s="162"/>
      <c r="E2286" s="163"/>
      <c r="F2286" s="163"/>
      <c r="G2286" s="163"/>
      <c r="H2286" s="163"/>
    </row>
    <row r="2287" spans="4:8">
      <c r="D2287" s="162"/>
      <c r="E2287" s="163"/>
      <c r="F2287" s="163"/>
      <c r="G2287" s="163"/>
      <c r="H2287" s="163"/>
    </row>
    <row r="2288" spans="4:8">
      <c r="D2288" s="162"/>
      <c r="E2288" s="163"/>
      <c r="F2288" s="163"/>
      <c r="G2288" s="163"/>
      <c r="H2288" s="163"/>
    </row>
    <row r="2289" spans="4:8">
      <c r="D2289" s="162"/>
      <c r="E2289" s="163"/>
      <c r="F2289" s="163"/>
      <c r="G2289" s="163"/>
      <c r="H2289" s="163"/>
    </row>
    <row r="2290" spans="4:8">
      <c r="D2290" s="162"/>
      <c r="E2290" s="163"/>
      <c r="F2290" s="163"/>
      <c r="G2290" s="163"/>
      <c r="H2290" s="163"/>
    </row>
    <row r="2291" spans="4:8">
      <c r="D2291" s="162"/>
      <c r="E2291" s="163"/>
      <c r="F2291" s="163"/>
      <c r="G2291" s="163"/>
      <c r="H2291" s="163"/>
    </row>
    <row r="2292" spans="4:8">
      <c r="D2292" s="162"/>
      <c r="E2292" s="163"/>
      <c r="F2292" s="163"/>
      <c r="G2292" s="163"/>
      <c r="H2292" s="163"/>
    </row>
    <row r="2293" spans="4:8">
      <c r="D2293" s="162"/>
      <c r="E2293" s="163"/>
      <c r="F2293" s="163"/>
      <c r="G2293" s="163"/>
      <c r="H2293" s="163"/>
    </row>
    <row r="2294" spans="4:8">
      <c r="D2294" s="162"/>
      <c r="E2294" s="163"/>
      <c r="F2294" s="163"/>
      <c r="G2294" s="163"/>
      <c r="H2294" s="163"/>
    </row>
    <row r="2295" spans="4:8">
      <c r="D2295" s="162"/>
      <c r="E2295" s="163"/>
      <c r="F2295" s="163"/>
      <c r="G2295" s="163"/>
      <c r="H2295" s="163"/>
    </row>
    <row r="2296" spans="4:8">
      <c r="D2296" s="162"/>
      <c r="E2296" s="163"/>
      <c r="F2296" s="163"/>
      <c r="G2296" s="163"/>
      <c r="H2296" s="163"/>
    </row>
    <row r="2297" spans="4:8">
      <c r="D2297" s="162"/>
      <c r="E2297" s="163"/>
      <c r="F2297" s="163"/>
      <c r="G2297" s="163"/>
      <c r="H2297" s="163"/>
    </row>
    <row r="2298" spans="4:8">
      <c r="D2298" s="162"/>
      <c r="E2298" s="163"/>
      <c r="F2298" s="163"/>
      <c r="G2298" s="163"/>
      <c r="H2298" s="163"/>
    </row>
    <row r="2299" spans="4:8">
      <c r="D2299" s="162"/>
      <c r="E2299" s="163"/>
      <c r="F2299" s="163"/>
      <c r="G2299" s="163"/>
      <c r="H2299" s="163"/>
    </row>
    <row r="2300" spans="4:8">
      <c r="D2300" s="162"/>
      <c r="E2300" s="163"/>
      <c r="F2300" s="163"/>
      <c r="G2300" s="163"/>
      <c r="H2300" s="163"/>
    </row>
    <row r="2301" spans="4:8">
      <c r="D2301" s="162"/>
      <c r="E2301" s="163"/>
      <c r="F2301" s="163"/>
      <c r="G2301" s="163"/>
      <c r="H2301" s="163"/>
    </row>
    <row r="2302" spans="4:8">
      <c r="D2302" s="162"/>
      <c r="E2302" s="163"/>
      <c r="F2302" s="163"/>
      <c r="G2302" s="163"/>
      <c r="H2302" s="163"/>
    </row>
    <row r="2303" spans="4:8">
      <c r="D2303" s="162"/>
      <c r="E2303" s="163"/>
      <c r="F2303" s="163"/>
      <c r="G2303" s="163"/>
      <c r="H2303" s="163"/>
    </row>
    <row r="2304" spans="4:8">
      <c r="D2304" s="162"/>
      <c r="E2304" s="163"/>
      <c r="F2304" s="163"/>
      <c r="G2304" s="163"/>
      <c r="H2304" s="163"/>
    </row>
    <row r="2305" spans="4:8">
      <c r="D2305" s="162"/>
      <c r="E2305" s="163"/>
      <c r="F2305" s="163"/>
      <c r="G2305" s="163"/>
      <c r="H2305" s="163"/>
    </row>
    <row r="2306" spans="4:8">
      <c r="D2306" s="162"/>
      <c r="E2306" s="163"/>
      <c r="F2306" s="163"/>
      <c r="G2306" s="163"/>
      <c r="H2306" s="163"/>
    </row>
    <row r="2307" spans="4:8">
      <c r="D2307" s="162"/>
      <c r="E2307" s="163"/>
      <c r="F2307" s="163"/>
      <c r="G2307" s="163"/>
      <c r="H2307" s="163"/>
    </row>
    <row r="2308" spans="4:8">
      <c r="D2308" s="162"/>
      <c r="E2308" s="163"/>
      <c r="F2308" s="163"/>
      <c r="G2308" s="163"/>
      <c r="H2308" s="163"/>
    </row>
    <row r="2309" spans="4:8">
      <c r="D2309" s="162"/>
      <c r="E2309" s="163"/>
      <c r="F2309" s="163"/>
      <c r="G2309" s="163"/>
      <c r="H2309" s="163"/>
    </row>
    <row r="2310" spans="4:8">
      <c r="D2310" s="162"/>
      <c r="E2310" s="163"/>
      <c r="F2310" s="163"/>
      <c r="G2310" s="163"/>
      <c r="H2310" s="163"/>
    </row>
    <row r="2311" spans="4:8">
      <c r="D2311" s="162"/>
      <c r="E2311" s="163"/>
      <c r="F2311" s="163"/>
      <c r="G2311" s="163"/>
      <c r="H2311" s="163"/>
    </row>
    <row r="2312" spans="4:8">
      <c r="D2312" s="162"/>
      <c r="E2312" s="163"/>
      <c r="F2312" s="163"/>
      <c r="G2312" s="163"/>
      <c r="H2312" s="163"/>
    </row>
    <row r="2313" spans="4:8">
      <c r="D2313" s="162"/>
      <c r="E2313" s="163"/>
      <c r="F2313" s="163"/>
      <c r="G2313" s="163"/>
      <c r="H2313" s="163"/>
    </row>
    <row r="2314" spans="4:8">
      <c r="D2314" s="162"/>
      <c r="E2314" s="163"/>
      <c r="F2314" s="163"/>
      <c r="G2314" s="163"/>
      <c r="H2314" s="163"/>
    </row>
    <row r="2315" spans="4:8">
      <c r="D2315" s="162"/>
      <c r="E2315" s="163"/>
      <c r="F2315" s="163"/>
      <c r="G2315" s="163"/>
      <c r="H2315" s="163"/>
    </row>
    <row r="2316" spans="4:8">
      <c r="D2316" s="162"/>
      <c r="E2316" s="163"/>
      <c r="F2316" s="163"/>
      <c r="G2316" s="163"/>
      <c r="H2316" s="163"/>
    </row>
    <row r="2317" spans="4:8">
      <c r="D2317" s="162"/>
      <c r="E2317" s="163"/>
      <c r="F2317" s="163"/>
      <c r="G2317" s="163"/>
      <c r="H2317" s="163"/>
    </row>
    <row r="2318" spans="4:8">
      <c r="D2318" s="162"/>
      <c r="E2318" s="163"/>
      <c r="F2318" s="163"/>
      <c r="G2318" s="163"/>
      <c r="H2318" s="163"/>
    </row>
    <row r="2319" spans="4:8">
      <c r="D2319" s="162"/>
      <c r="E2319" s="163"/>
      <c r="F2319" s="163"/>
      <c r="G2319" s="163"/>
      <c r="H2319" s="163"/>
    </row>
    <row r="2320" spans="4:8">
      <c r="D2320" s="162"/>
      <c r="E2320" s="163"/>
      <c r="F2320" s="163"/>
      <c r="G2320" s="163"/>
      <c r="H2320" s="163"/>
    </row>
    <row r="2321" spans="4:8">
      <c r="D2321" s="162"/>
      <c r="E2321" s="163"/>
      <c r="F2321" s="163"/>
      <c r="G2321" s="163"/>
      <c r="H2321" s="163"/>
    </row>
    <row r="2322" spans="4:8">
      <c r="D2322" s="162"/>
      <c r="E2322" s="163"/>
      <c r="F2322" s="163"/>
      <c r="G2322" s="163"/>
      <c r="H2322" s="163"/>
    </row>
    <row r="2323" spans="4:8">
      <c r="D2323" s="162"/>
      <c r="E2323" s="163"/>
      <c r="F2323" s="163"/>
      <c r="G2323" s="163"/>
      <c r="H2323" s="163"/>
    </row>
    <row r="2324" spans="4:8">
      <c r="D2324" s="162"/>
      <c r="E2324" s="163"/>
      <c r="F2324" s="163"/>
      <c r="G2324" s="163"/>
      <c r="H2324" s="163"/>
    </row>
    <row r="2325" spans="4:8">
      <c r="D2325" s="162"/>
      <c r="E2325" s="163"/>
      <c r="F2325" s="163"/>
      <c r="G2325" s="163"/>
      <c r="H2325" s="163"/>
    </row>
    <row r="2326" spans="4:8">
      <c r="D2326" s="162"/>
      <c r="E2326" s="163"/>
      <c r="F2326" s="163"/>
      <c r="G2326" s="163"/>
      <c r="H2326" s="163"/>
    </row>
    <row r="2327" spans="4:8">
      <c r="D2327" s="162"/>
      <c r="E2327" s="163"/>
      <c r="F2327" s="163"/>
      <c r="G2327" s="163"/>
      <c r="H2327" s="163"/>
    </row>
    <row r="2328" spans="4:8">
      <c r="D2328" s="162"/>
      <c r="E2328" s="163"/>
      <c r="F2328" s="163"/>
      <c r="G2328" s="163"/>
      <c r="H2328" s="163"/>
    </row>
    <row r="2329" spans="4:8">
      <c r="D2329" s="162"/>
      <c r="E2329" s="163"/>
      <c r="F2329" s="163"/>
      <c r="G2329" s="163"/>
      <c r="H2329" s="163"/>
    </row>
    <row r="2330" spans="4:8">
      <c r="D2330" s="162"/>
      <c r="E2330" s="163"/>
      <c r="F2330" s="163"/>
      <c r="G2330" s="163"/>
      <c r="H2330" s="163"/>
    </row>
    <row r="2331" spans="4:8">
      <c r="D2331" s="162"/>
      <c r="E2331" s="163"/>
      <c r="F2331" s="163"/>
      <c r="G2331" s="163"/>
      <c r="H2331" s="163"/>
    </row>
    <row r="2332" spans="4:8">
      <c r="D2332" s="162"/>
      <c r="E2332" s="163"/>
      <c r="F2332" s="163"/>
      <c r="G2332" s="163"/>
      <c r="H2332" s="163"/>
    </row>
    <row r="2333" spans="4:8">
      <c r="D2333" s="162"/>
      <c r="E2333" s="163"/>
      <c r="F2333" s="163"/>
      <c r="G2333" s="163"/>
      <c r="H2333" s="163"/>
    </row>
    <row r="2334" spans="4:8">
      <c r="D2334" s="162"/>
      <c r="E2334" s="163"/>
      <c r="F2334" s="163"/>
      <c r="G2334" s="163"/>
      <c r="H2334" s="163"/>
    </row>
    <row r="2335" spans="4:8">
      <c r="D2335" s="162"/>
      <c r="E2335" s="163"/>
      <c r="F2335" s="163"/>
      <c r="G2335" s="163"/>
      <c r="H2335" s="163"/>
    </row>
    <row r="2336" spans="4:8">
      <c r="D2336" s="162"/>
      <c r="E2336" s="163"/>
      <c r="F2336" s="163"/>
      <c r="G2336" s="163"/>
      <c r="H2336" s="163"/>
    </row>
    <row r="2337" spans="4:8">
      <c r="D2337" s="162"/>
      <c r="E2337" s="163"/>
      <c r="F2337" s="163"/>
      <c r="G2337" s="163"/>
      <c r="H2337" s="163"/>
    </row>
    <row r="2338" spans="4:8">
      <c r="D2338" s="162"/>
      <c r="E2338" s="163"/>
      <c r="F2338" s="163"/>
      <c r="G2338" s="163"/>
      <c r="H2338" s="163"/>
    </row>
    <row r="2339" spans="4:8">
      <c r="D2339" s="162"/>
      <c r="E2339" s="163"/>
      <c r="F2339" s="163"/>
      <c r="G2339" s="163"/>
      <c r="H2339" s="163"/>
    </row>
    <row r="2340" spans="4:8">
      <c r="D2340" s="162"/>
      <c r="E2340" s="163"/>
      <c r="F2340" s="163"/>
      <c r="G2340" s="163"/>
      <c r="H2340" s="163"/>
    </row>
    <row r="2341" spans="4:8">
      <c r="D2341" s="162"/>
      <c r="E2341" s="163"/>
      <c r="F2341" s="163"/>
      <c r="G2341" s="163"/>
      <c r="H2341" s="163"/>
    </row>
    <row r="2342" spans="4:8">
      <c r="D2342" s="162"/>
      <c r="E2342" s="163"/>
      <c r="F2342" s="163"/>
      <c r="G2342" s="163"/>
      <c r="H2342" s="163"/>
    </row>
    <row r="2343" spans="4:8">
      <c r="D2343" s="162"/>
      <c r="E2343" s="163"/>
      <c r="F2343" s="163"/>
      <c r="G2343" s="163"/>
      <c r="H2343" s="163"/>
    </row>
    <row r="2344" spans="4:8">
      <c r="D2344" s="162"/>
      <c r="E2344" s="163"/>
      <c r="F2344" s="163"/>
      <c r="G2344" s="163"/>
      <c r="H2344" s="163"/>
    </row>
    <row r="2345" spans="4:8">
      <c r="D2345" s="162"/>
      <c r="E2345" s="163"/>
      <c r="F2345" s="163"/>
      <c r="G2345" s="163"/>
      <c r="H2345" s="163"/>
    </row>
    <row r="2346" spans="4:8">
      <c r="D2346" s="162"/>
      <c r="E2346" s="163"/>
      <c r="F2346" s="163"/>
      <c r="G2346" s="163"/>
      <c r="H2346" s="163"/>
    </row>
    <row r="2347" spans="4:8">
      <c r="D2347" s="162"/>
      <c r="E2347" s="163"/>
      <c r="F2347" s="163"/>
      <c r="G2347" s="163"/>
      <c r="H2347" s="163"/>
    </row>
    <row r="2348" spans="4:8">
      <c r="D2348" s="162"/>
      <c r="E2348" s="163"/>
      <c r="F2348" s="163"/>
      <c r="G2348" s="163"/>
      <c r="H2348" s="163"/>
    </row>
    <row r="2349" spans="4:8">
      <c r="D2349" s="162"/>
      <c r="E2349" s="163"/>
      <c r="F2349" s="163"/>
      <c r="G2349" s="163"/>
      <c r="H2349" s="163"/>
    </row>
    <row r="2350" spans="4:8">
      <c r="D2350" s="162"/>
      <c r="E2350" s="163"/>
      <c r="F2350" s="163"/>
      <c r="G2350" s="163"/>
      <c r="H2350" s="163"/>
    </row>
    <row r="2351" spans="4:8">
      <c r="D2351" s="162"/>
      <c r="E2351" s="163"/>
      <c r="F2351" s="163"/>
      <c r="G2351" s="163"/>
      <c r="H2351" s="163"/>
    </row>
    <row r="2352" spans="4:8">
      <c r="D2352" s="162"/>
      <c r="E2352" s="163"/>
      <c r="F2352" s="163"/>
      <c r="G2352" s="163"/>
      <c r="H2352" s="163"/>
    </row>
    <row r="2353" spans="4:8">
      <c r="D2353" s="162"/>
      <c r="E2353" s="163"/>
      <c r="F2353" s="163"/>
      <c r="G2353" s="163"/>
      <c r="H2353" s="163"/>
    </row>
    <row r="2354" spans="4:8">
      <c r="D2354" s="162"/>
      <c r="E2354" s="163"/>
      <c r="F2354" s="163"/>
      <c r="G2354" s="163"/>
      <c r="H2354" s="163"/>
    </row>
    <row r="2355" spans="4:8">
      <c r="D2355" s="162"/>
      <c r="E2355" s="163"/>
      <c r="F2355" s="163"/>
      <c r="G2355" s="163"/>
      <c r="H2355" s="163"/>
    </row>
    <row r="2356" spans="4:8">
      <c r="D2356" s="162"/>
      <c r="E2356" s="163"/>
      <c r="F2356" s="163"/>
      <c r="G2356" s="163"/>
      <c r="H2356" s="163"/>
    </row>
    <row r="2357" spans="4:8">
      <c r="D2357" s="162"/>
      <c r="E2357" s="163"/>
      <c r="F2357" s="163"/>
      <c r="G2357" s="163"/>
      <c r="H2357" s="163"/>
    </row>
    <row r="2358" spans="4:8">
      <c r="D2358" s="162"/>
      <c r="E2358" s="163"/>
      <c r="F2358" s="163"/>
      <c r="G2358" s="163"/>
      <c r="H2358" s="163"/>
    </row>
    <row r="2359" spans="4:8">
      <c r="D2359" s="162"/>
      <c r="E2359" s="163"/>
      <c r="F2359" s="163"/>
      <c r="G2359" s="163"/>
      <c r="H2359" s="163"/>
    </row>
    <row r="2360" spans="4:8">
      <c r="D2360" s="162"/>
      <c r="E2360" s="163"/>
      <c r="F2360" s="163"/>
      <c r="G2360" s="163"/>
      <c r="H2360" s="163"/>
    </row>
    <row r="2361" spans="4:8">
      <c r="D2361" s="162"/>
      <c r="E2361" s="163"/>
      <c r="F2361" s="163"/>
      <c r="G2361" s="163"/>
      <c r="H2361" s="163"/>
    </row>
    <row r="2362" spans="4:8">
      <c r="D2362" s="162"/>
      <c r="E2362" s="163"/>
      <c r="F2362" s="163"/>
      <c r="G2362" s="163"/>
      <c r="H2362" s="163"/>
    </row>
    <row r="2363" spans="4:8">
      <c r="D2363" s="162"/>
      <c r="E2363" s="163"/>
      <c r="F2363" s="163"/>
      <c r="G2363" s="163"/>
      <c r="H2363" s="163"/>
    </row>
    <row r="2364" spans="4:8">
      <c r="D2364" s="162"/>
      <c r="E2364" s="163"/>
      <c r="F2364" s="163"/>
      <c r="G2364" s="163"/>
      <c r="H2364" s="163"/>
    </row>
    <row r="2365" spans="4:8">
      <c r="D2365" s="162"/>
      <c r="E2365" s="163"/>
      <c r="F2365" s="163"/>
      <c r="G2365" s="163"/>
      <c r="H2365" s="163"/>
    </row>
    <row r="2366" spans="4:8">
      <c r="D2366" s="162"/>
      <c r="E2366" s="163"/>
      <c r="F2366" s="163"/>
      <c r="G2366" s="163"/>
      <c r="H2366" s="163"/>
    </row>
    <row r="2367" spans="4:8">
      <c r="D2367" s="162"/>
      <c r="E2367" s="163"/>
      <c r="F2367" s="163"/>
      <c r="G2367" s="163"/>
      <c r="H2367" s="163"/>
    </row>
    <row r="2368" spans="4:8">
      <c r="D2368" s="162"/>
      <c r="E2368" s="163"/>
      <c r="F2368" s="163"/>
      <c r="G2368" s="163"/>
      <c r="H2368" s="163"/>
    </row>
    <row r="2369" spans="4:8">
      <c r="D2369" s="162"/>
      <c r="E2369" s="163"/>
      <c r="F2369" s="163"/>
      <c r="G2369" s="163"/>
      <c r="H2369" s="163"/>
    </row>
    <row r="2370" spans="4:8">
      <c r="D2370" s="162"/>
      <c r="E2370" s="163"/>
      <c r="F2370" s="163"/>
      <c r="G2370" s="163"/>
      <c r="H2370" s="163"/>
    </row>
    <row r="2371" spans="4:8">
      <c r="D2371" s="162"/>
      <c r="E2371" s="163"/>
      <c r="F2371" s="163"/>
      <c r="G2371" s="163"/>
      <c r="H2371" s="163"/>
    </row>
    <row r="2372" spans="4:8">
      <c r="D2372" s="162"/>
      <c r="E2372" s="163"/>
      <c r="F2372" s="163"/>
      <c r="G2372" s="163"/>
      <c r="H2372" s="163"/>
    </row>
    <row r="2373" spans="4:8">
      <c r="D2373" s="162"/>
      <c r="E2373" s="163"/>
      <c r="F2373" s="163"/>
      <c r="G2373" s="163"/>
      <c r="H2373" s="163"/>
    </row>
    <row r="2374" spans="4:8">
      <c r="D2374" s="162"/>
      <c r="E2374" s="163"/>
      <c r="F2374" s="163"/>
      <c r="G2374" s="163"/>
      <c r="H2374" s="163"/>
    </row>
    <row r="2375" spans="4:8">
      <c r="D2375" s="162"/>
      <c r="E2375" s="163"/>
      <c r="F2375" s="163"/>
      <c r="G2375" s="163"/>
      <c r="H2375" s="163"/>
    </row>
    <row r="2376" spans="4:8">
      <c r="D2376" s="162"/>
      <c r="E2376" s="163"/>
      <c r="F2376" s="163"/>
      <c r="G2376" s="163"/>
      <c r="H2376" s="163"/>
    </row>
    <row r="2377" spans="4:8">
      <c r="D2377" s="162"/>
      <c r="E2377" s="163"/>
      <c r="F2377" s="163"/>
      <c r="G2377" s="163"/>
      <c r="H2377" s="163"/>
    </row>
    <row r="2378" spans="4:8">
      <c r="D2378" s="162"/>
      <c r="E2378" s="163"/>
      <c r="F2378" s="163"/>
      <c r="G2378" s="163"/>
      <c r="H2378" s="163"/>
    </row>
    <row r="2379" spans="4:8">
      <c r="D2379" s="162"/>
      <c r="E2379" s="163"/>
      <c r="F2379" s="163"/>
      <c r="G2379" s="163"/>
      <c r="H2379" s="163"/>
    </row>
    <row r="2380" spans="4:8">
      <c r="D2380" s="162"/>
      <c r="E2380" s="163"/>
      <c r="F2380" s="163"/>
      <c r="G2380" s="163"/>
      <c r="H2380" s="163"/>
    </row>
    <row r="2381" spans="4:8">
      <c r="D2381" s="162"/>
      <c r="E2381" s="163"/>
      <c r="F2381" s="163"/>
      <c r="G2381" s="163"/>
      <c r="H2381" s="163"/>
    </row>
    <row r="2382" spans="4:8">
      <c r="D2382" s="162"/>
      <c r="E2382" s="163"/>
      <c r="F2382" s="163"/>
      <c r="G2382" s="163"/>
      <c r="H2382" s="163"/>
    </row>
    <row r="2383" spans="4:8">
      <c r="D2383" s="162"/>
      <c r="E2383" s="163"/>
      <c r="F2383" s="163"/>
      <c r="G2383" s="163"/>
      <c r="H2383" s="163"/>
    </row>
    <row r="2384" spans="4:8">
      <c r="D2384" s="162"/>
      <c r="E2384" s="163"/>
      <c r="F2384" s="163"/>
      <c r="G2384" s="163"/>
      <c r="H2384" s="163"/>
    </row>
    <row r="2385" spans="4:8">
      <c r="D2385" s="162"/>
      <c r="E2385" s="163"/>
      <c r="F2385" s="163"/>
      <c r="G2385" s="163"/>
      <c r="H2385" s="163"/>
    </row>
    <row r="2386" spans="4:8">
      <c r="D2386" s="162"/>
      <c r="E2386" s="163"/>
      <c r="F2386" s="163"/>
      <c r="G2386" s="163"/>
      <c r="H2386" s="163"/>
    </row>
    <row r="2387" spans="4:8">
      <c r="D2387" s="162"/>
      <c r="E2387" s="163"/>
      <c r="F2387" s="163"/>
      <c r="G2387" s="163"/>
      <c r="H2387" s="163"/>
    </row>
    <row r="2388" spans="4:8">
      <c r="D2388" s="162"/>
      <c r="E2388" s="163"/>
      <c r="F2388" s="163"/>
      <c r="G2388" s="163"/>
      <c r="H2388" s="163"/>
    </row>
    <row r="2389" spans="4:8">
      <c r="D2389" s="162"/>
      <c r="E2389" s="163"/>
      <c r="F2389" s="163"/>
      <c r="G2389" s="163"/>
      <c r="H2389" s="163"/>
    </row>
    <row r="2390" spans="4:8">
      <c r="D2390" s="162"/>
      <c r="E2390" s="163"/>
      <c r="F2390" s="163"/>
      <c r="G2390" s="163"/>
      <c r="H2390" s="163"/>
    </row>
    <row r="2391" spans="4:8">
      <c r="D2391" s="162"/>
      <c r="E2391" s="163"/>
      <c r="F2391" s="163"/>
      <c r="G2391" s="163"/>
      <c r="H2391" s="163"/>
    </row>
    <row r="2392" spans="4:8">
      <c r="D2392" s="162"/>
      <c r="E2392" s="163"/>
      <c r="F2392" s="163"/>
      <c r="G2392" s="163"/>
      <c r="H2392" s="163"/>
    </row>
    <row r="2393" spans="4:8">
      <c r="D2393" s="162"/>
      <c r="E2393" s="163"/>
      <c r="F2393" s="163"/>
      <c r="G2393" s="163"/>
      <c r="H2393" s="163"/>
    </row>
    <row r="2394" spans="4:8">
      <c r="D2394" s="162"/>
      <c r="E2394" s="163"/>
      <c r="F2394" s="163"/>
      <c r="G2394" s="163"/>
      <c r="H2394" s="163"/>
    </row>
    <row r="2395" spans="4:8">
      <c r="D2395" s="162"/>
      <c r="E2395" s="163"/>
      <c r="F2395" s="163"/>
      <c r="G2395" s="163"/>
      <c r="H2395" s="163"/>
    </row>
    <row r="2396" spans="4:8">
      <c r="D2396" s="162"/>
      <c r="E2396" s="163"/>
      <c r="F2396" s="163"/>
      <c r="G2396" s="163"/>
      <c r="H2396" s="163"/>
    </row>
    <row r="2397" spans="4:8">
      <c r="D2397" s="162"/>
      <c r="E2397" s="163"/>
      <c r="F2397" s="163"/>
      <c r="G2397" s="163"/>
      <c r="H2397" s="163"/>
    </row>
    <row r="2398" spans="4:8">
      <c r="D2398" s="162"/>
      <c r="E2398" s="163"/>
      <c r="F2398" s="163"/>
      <c r="G2398" s="163"/>
      <c r="H2398" s="163"/>
    </row>
    <row r="2399" spans="4:8">
      <c r="D2399" s="162"/>
      <c r="E2399" s="163"/>
      <c r="F2399" s="163"/>
      <c r="G2399" s="163"/>
      <c r="H2399" s="163"/>
    </row>
    <row r="2400" spans="4:8">
      <c r="D2400" s="162"/>
      <c r="E2400" s="163"/>
      <c r="F2400" s="163"/>
      <c r="G2400" s="163"/>
      <c r="H2400" s="163"/>
    </row>
    <row r="2401" spans="4:8">
      <c r="D2401" s="162"/>
      <c r="E2401" s="163"/>
      <c r="F2401" s="163"/>
      <c r="G2401" s="163"/>
      <c r="H2401" s="163"/>
    </row>
    <row r="2402" spans="4:8">
      <c r="D2402" s="162"/>
      <c r="E2402" s="163"/>
      <c r="F2402" s="163"/>
      <c r="G2402" s="163"/>
      <c r="H2402" s="163"/>
    </row>
    <row r="2403" spans="4:8">
      <c r="D2403" s="162"/>
      <c r="E2403" s="163"/>
      <c r="F2403" s="163"/>
      <c r="G2403" s="163"/>
      <c r="H2403" s="163"/>
    </row>
    <row r="2404" spans="4:8">
      <c r="D2404" s="162"/>
      <c r="E2404" s="163"/>
      <c r="F2404" s="163"/>
      <c r="G2404" s="163"/>
      <c r="H2404" s="163"/>
    </row>
    <row r="2405" spans="4:8">
      <c r="D2405" s="162"/>
      <c r="E2405" s="163"/>
      <c r="F2405" s="163"/>
      <c r="G2405" s="163"/>
      <c r="H2405" s="163"/>
    </row>
    <row r="2406" spans="4:8">
      <c r="D2406" s="162"/>
      <c r="E2406" s="163"/>
      <c r="F2406" s="163"/>
      <c r="G2406" s="163"/>
      <c r="H2406" s="163"/>
    </row>
    <row r="2407" spans="4:8">
      <c r="D2407" s="162"/>
      <c r="E2407" s="163"/>
      <c r="F2407" s="163"/>
      <c r="G2407" s="163"/>
      <c r="H2407" s="163"/>
    </row>
    <row r="2408" spans="4:8">
      <c r="D2408" s="162"/>
      <c r="E2408" s="163"/>
      <c r="F2408" s="163"/>
      <c r="G2408" s="163"/>
      <c r="H2408" s="163"/>
    </row>
    <row r="2409" spans="4:8">
      <c r="D2409" s="162"/>
      <c r="E2409" s="163"/>
      <c r="F2409" s="163"/>
      <c r="G2409" s="163"/>
      <c r="H2409" s="163"/>
    </row>
    <row r="2410" spans="4:8">
      <c r="D2410" s="162"/>
      <c r="E2410" s="163"/>
      <c r="F2410" s="163"/>
      <c r="G2410" s="163"/>
      <c r="H2410" s="163"/>
    </row>
  </sheetData>
  <mergeCells count="14">
    <mergeCell ref="G3:H3"/>
    <mergeCell ref="Z3:AD3"/>
    <mergeCell ref="A4:AL4"/>
    <mergeCell ref="A5:AL5"/>
    <mergeCell ref="A7:A9"/>
    <mergeCell ref="B7:C8"/>
    <mergeCell ref="D7:H8"/>
    <mergeCell ref="I7:M8"/>
    <mergeCell ref="N7:R8"/>
    <mergeCell ref="S7:W8"/>
    <mergeCell ref="X7:AB8"/>
    <mergeCell ref="AC7:AG8"/>
    <mergeCell ref="AH7:AL8"/>
    <mergeCell ref="AH2:AL2"/>
  </mergeCells>
  <printOptions horizontalCentered="1"/>
  <pageMargins left="0.16" right="0" top="0.5" bottom="0.5" header="0.25" footer="0.25"/>
  <pageSetup paperSize="9" scale="70" orientation="landscape" blackAndWhite="1" r:id="rId1"/>
  <headerFooter>
    <oddFooter>&amp;C&amp;P&amp;R]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24.09.14 (desfasurat)</vt:lpstr>
      <vt:lpstr>'24.09.14 (desfasurat)'!Print_Area</vt:lpstr>
      <vt:lpstr>'24.09.14 (desfasurat)'!Print_Titles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anmolcean</dc:creator>
  <cp:lastModifiedBy>anmolcean</cp:lastModifiedBy>
  <cp:lastPrinted>2014-09-25T14:13:14Z</cp:lastPrinted>
  <dcterms:created xsi:type="dcterms:W3CDTF">2014-09-24T14:57:56Z</dcterms:created>
  <dcterms:modified xsi:type="dcterms:W3CDTF">2014-09-25T14:16:03Z</dcterms:modified>
</cp:coreProperties>
</file>